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52585C07-AD0B-40A2-AD78-31BACF613E09}" xr6:coauthVersionLast="47" xr6:coauthVersionMax="47" xr10:uidLastSave="{00000000-0000-0000-0000-000000000000}"/>
  <bookViews>
    <workbookView xWindow="-120" yWindow="-120" windowWidth="29040" windowHeight="15720" firstSheet="1" activeTab="1" xr2:uid="{00000000-000D-0000-FFFF-FFFF00000000}"/>
  </bookViews>
  <sheets>
    <sheet name="8.1. Đất ở tại đô thị " sheetId="12" state="hidden" r:id="rId1"/>
    <sheet name="32.1. Đất ở tại nông thôn" sheetId="16" r:id="rId2"/>
    <sheet name="8.3. Đất TMDV tại đô thị" sheetId="13" state="hidden" r:id="rId3"/>
    <sheet name="32.2. Đất TMDV tại nông thôn" sheetId="14" r:id="rId4"/>
    <sheet name="8.5. Đất SXPNN tại đô thị" sheetId="17" state="hidden" r:id="rId5"/>
    <sheet name="32.3. Đất SXPNN tại nông thôn" sheetId="18" r:id="rId6"/>
    <sheet name="32.4. Đất NN" sheetId="15" r:id="rId7"/>
  </sheets>
  <externalReferences>
    <externalReference r:id="rId8"/>
  </externalReferences>
  <definedNames>
    <definedName name="_xlnm.Print_Titles" localSheetId="1">'32.1. Đất ở tại nông thôn'!$7:$8</definedName>
    <definedName name="_xlnm.Print_Titles" localSheetId="3">'32.2. Đất TMDV tại nông thôn'!$7:$8</definedName>
    <definedName name="_xlnm.Print_Titles" localSheetId="5">'32.3.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'32.1. Đất ở tại nông thôn'!$A$1:$H$18</definedName>
    <definedName name="_xlnm.Print_Area" localSheetId="3">'32.2. Đất TMDV tại nông thôn'!$A$1:$H$18</definedName>
    <definedName name="_xlnm.Print_Area" localSheetId="5">'32.3. Đất SXPNN tại nông thôn'!$A$1:$H$18</definedName>
    <definedName name="_xlnm.Print_Area" localSheetId="6">'32.4. Đất NN'!$A$1:$E$39</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18" l="1"/>
  <c r="A14" i="18" s="1"/>
  <c r="A15" i="18" s="1"/>
  <c r="E11" i="14"/>
  <c r="F11" i="14"/>
  <c r="E12" i="14"/>
  <c r="F12" i="14"/>
  <c r="G12" i="14"/>
  <c r="H12" i="14"/>
  <c r="E13" i="14"/>
  <c r="F13" i="14"/>
  <c r="G13" i="14"/>
  <c r="H13" i="14"/>
  <c r="E14" i="14"/>
  <c r="F14" i="14"/>
  <c r="G14" i="14"/>
  <c r="H14" i="14"/>
  <c r="E15" i="14"/>
  <c r="F15" i="14"/>
  <c r="G15" i="14"/>
  <c r="H15" i="14"/>
  <c r="F10" i="14"/>
  <c r="A13" i="14"/>
  <c r="A14" i="14" s="1"/>
  <c r="A15" i="14" s="1"/>
  <c r="E11" i="18" l="1"/>
  <c r="E12" i="18"/>
  <c r="E13" i="18"/>
  <c r="E14" i="18"/>
  <c r="E15" i="18"/>
  <c r="E18" i="18"/>
  <c r="E10" i="18"/>
  <c r="E18" i="14"/>
  <c r="E10" i="14"/>
  <c r="G14" i="16"/>
  <c r="G14" i="18" s="1"/>
  <c r="F13" i="16"/>
  <c r="F10" i="16"/>
  <c r="F10" i="18" s="1"/>
  <c r="A13" i="16"/>
  <c r="A14" i="16" s="1"/>
  <c r="A15" i="16" s="1"/>
  <c r="F12" i="16"/>
  <c r="H12" i="16"/>
  <c r="H12" i="18" s="1"/>
  <c r="G13" i="16"/>
  <c r="G13" i="18" s="1"/>
  <c r="G15" i="16"/>
  <c r="H14" i="16"/>
  <c r="F14" i="16"/>
  <c r="F15" i="16"/>
  <c r="H13" i="16"/>
  <c r="H13" i="18" s="1"/>
  <c r="F11" i="16"/>
  <c r="H15" i="16"/>
  <c r="H15" i="18" s="1"/>
  <c r="G12" i="16"/>
  <c r="E11" i="13"/>
  <c r="E52" i="17"/>
  <c r="F52" i="17"/>
  <c r="E51" i="17"/>
  <c r="H51" i="17"/>
  <c r="E49" i="17"/>
  <c r="H49" i="17"/>
  <c r="E48" i="17"/>
  <c r="F48" i="17"/>
  <c r="E47" i="17"/>
  <c r="H47" i="17"/>
  <c r="E46" i="17"/>
  <c r="H46" i="17"/>
  <c r="E45" i="17"/>
  <c r="F45" i="17"/>
  <c r="E44" i="17"/>
  <c r="H44" i="17"/>
  <c r="E43" i="17"/>
  <c r="H43" i="17"/>
  <c r="G42" i="17"/>
  <c r="E42" i="17"/>
  <c r="F42" i="17"/>
  <c r="E41" i="17"/>
  <c r="H41" i="17"/>
  <c r="E40" i="17"/>
  <c r="H40" i="17"/>
  <c r="H39" i="17"/>
  <c r="E39" i="17"/>
  <c r="F39" i="17"/>
  <c r="E38" i="17"/>
  <c r="H38" i="17"/>
  <c r="E37" i="17"/>
  <c r="H37" i="17"/>
  <c r="H36" i="17"/>
  <c r="E36" i="17"/>
  <c r="F36" i="17"/>
  <c r="E35" i="17"/>
  <c r="H35" i="17"/>
  <c r="E34" i="17"/>
  <c r="H34" i="17"/>
  <c r="E32" i="17"/>
  <c r="F32" i="17"/>
  <c r="G31" i="17"/>
  <c r="E31" i="17"/>
  <c r="H31" i="17"/>
  <c r="E30" i="17"/>
  <c r="H30" i="17"/>
  <c r="E29" i="17"/>
  <c r="F29" i="17"/>
  <c r="E28" i="17"/>
  <c r="H28" i="17"/>
  <c r="E27" i="17"/>
  <c r="H27" i="17"/>
  <c r="E26" i="17"/>
  <c r="F26" i="17"/>
  <c r="E25" i="17"/>
  <c r="H25" i="17"/>
  <c r="E24" i="17"/>
  <c r="H24" i="17"/>
  <c r="E23" i="17"/>
  <c r="F23" i="17"/>
  <c r="G22" i="17"/>
  <c r="E22" i="17"/>
  <c r="H22" i="17"/>
  <c r="E21" i="17"/>
  <c r="H21" i="17"/>
  <c r="E20" i="17"/>
  <c r="F20" i="17"/>
  <c r="E19" i="17"/>
  <c r="H19" i="17"/>
  <c r="E18" i="17"/>
  <c r="H18" i="17"/>
  <c r="E17" i="17"/>
  <c r="F17" i="17"/>
  <c r="E16" i="17"/>
  <c r="H16" i="17"/>
  <c r="E15" i="17"/>
  <c r="H15" i="17"/>
  <c r="H14" i="17"/>
  <c r="G14" i="17"/>
  <c r="E14" i="17"/>
  <c r="F14" i="17"/>
  <c r="E13" i="17"/>
  <c r="G13" i="17"/>
  <c r="E12" i="17"/>
  <c r="H12" i="17"/>
  <c r="E11" i="17"/>
  <c r="F11" i="17"/>
  <c r="E10" i="17"/>
  <c r="G10" i="17"/>
  <c r="E52" i="13"/>
  <c r="H52" i="13"/>
  <c r="G51" i="13"/>
  <c r="E51" i="13"/>
  <c r="H51" i="13"/>
  <c r="E49" i="13"/>
  <c r="G49" i="13"/>
  <c r="E48" i="13"/>
  <c r="H48" i="13"/>
  <c r="E47" i="13"/>
  <c r="H47" i="13"/>
  <c r="E46" i="13"/>
  <c r="G46" i="13"/>
  <c r="G45" i="13"/>
  <c r="E45" i="13"/>
  <c r="H45" i="13"/>
  <c r="E44" i="13"/>
  <c r="H44" i="13"/>
  <c r="E43" i="13"/>
  <c r="G43" i="13"/>
  <c r="E42" i="13"/>
  <c r="H42" i="13"/>
  <c r="E41" i="13"/>
  <c r="H41" i="13"/>
  <c r="E40" i="13"/>
  <c r="G40" i="13"/>
  <c r="E39" i="13"/>
  <c r="H39" i="13"/>
  <c r="E38" i="13"/>
  <c r="H38" i="13"/>
  <c r="E37" i="13"/>
  <c r="G37" i="13"/>
  <c r="E36" i="13"/>
  <c r="H36" i="13"/>
  <c r="E35" i="13"/>
  <c r="H35" i="13"/>
  <c r="E34" i="13"/>
  <c r="H34" i="13"/>
  <c r="E32" i="13"/>
  <c r="H32" i="13"/>
  <c r="E31" i="13"/>
  <c r="H31" i="13"/>
  <c r="E30" i="13"/>
  <c r="G30" i="13"/>
  <c r="E29" i="13"/>
  <c r="H29" i="13"/>
  <c r="E28" i="13"/>
  <c r="H28" i="13"/>
  <c r="E27" i="13"/>
  <c r="G27" i="13"/>
  <c r="E26" i="13"/>
  <c r="H26" i="13"/>
  <c r="E25" i="13"/>
  <c r="H25" i="13"/>
  <c r="E24" i="13"/>
  <c r="G24" i="13"/>
  <c r="E23" i="13"/>
  <c r="H23" i="13"/>
  <c r="E22" i="13"/>
  <c r="H22" i="13"/>
  <c r="E21" i="13"/>
  <c r="F21" i="13"/>
  <c r="E20" i="13"/>
  <c r="H20" i="13"/>
  <c r="E19" i="13"/>
  <c r="H19" i="13"/>
  <c r="E18" i="13"/>
  <c r="F18" i="13"/>
  <c r="E17" i="13"/>
  <c r="H17" i="13"/>
  <c r="E16" i="13"/>
  <c r="H16" i="13"/>
  <c r="E15" i="13"/>
  <c r="F15" i="13"/>
  <c r="E14" i="13"/>
  <c r="H14" i="13"/>
  <c r="E13" i="13"/>
  <c r="H13" i="13"/>
  <c r="E12" i="13"/>
  <c r="G12" i="13"/>
  <c r="H11" i="13"/>
  <c r="E10" i="13"/>
  <c r="H10" i="13"/>
  <c r="G36" i="13"/>
  <c r="G29" i="13"/>
  <c r="G23" i="17"/>
  <c r="H45" i="17"/>
  <c r="F51" i="17"/>
  <c r="G17" i="17"/>
  <c r="G45" i="17"/>
  <c r="F45" i="13"/>
  <c r="G51" i="17"/>
  <c r="G25" i="17"/>
  <c r="H42" i="17"/>
  <c r="F47" i="17"/>
  <c r="G52" i="17"/>
  <c r="F48" i="13"/>
  <c r="G32" i="17"/>
  <c r="F38" i="17"/>
  <c r="G47" i="17"/>
  <c r="F10" i="17"/>
  <c r="F22" i="17"/>
  <c r="H32" i="17"/>
  <c r="F42" i="13"/>
  <c r="G29" i="17"/>
  <c r="F44" i="17"/>
  <c r="F32" i="13"/>
  <c r="G42" i="13"/>
  <c r="G52" i="13"/>
  <c r="G11" i="17"/>
  <c r="F19" i="17"/>
  <c r="G26" i="17"/>
  <c r="H29" i="17"/>
  <c r="F41" i="17"/>
  <c r="G44" i="17"/>
  <c r="G48" i="17"/>
  <c r="H52" i="17"/>
  <c r="G32" i="13"/>
  <c r="F39" i="13"/>
  <c r="G48" i="13"/>
  <c r="F16" i="17"/>
  <c r="G20" i="17"/>
  <c r="H23" i="17"/>
  <c r="F35" i="17"/>
  <c r="G38" i="17"/>
  <c r="H48" i="17"/>
  <c r="F20" i="13"/>
  <c r="G41" i="17"/>
  <c r="F11" i="13"/>
  <c r="F17" i="13"/>
  <c r="F23" i="13"/>
  <c r="F29" i="13"/>
  <c r="G39" i="13"/>
  <c r="H20" i="17"/>
  <c r="F31" i="17"/>
  <c r="G35" i="17"/>
  <c r="F13" i="17"/>
  <c r="F28" i="17"/>
  <c r="G39" i="17"/>
  <c r="F14" i="13"/>
  <c r="F26" i="13"/>
  <c r="F52" i="13"/>
  <c r="H11" i="17"/>
  <c r="H26" i="17"/>
  <c r="F36" i="13"/>
  <c r="H17" i="17"/>
  <c r="F25" i="17"/>
  <c r="G28" i="17"/>
  <c r="G36" i="17"/>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39" i="15"/>
  <c r="B38" i="15"/>
  <c r="A38" i="15"/>
  <c r="A39" i="15"/>
  <c r="B33" i="15"/>
  <c r="B32" i="15"/>
  <c r="A32" i="15"/>
  <c r="A33" i="15"/>
  <c r="B26" i="15"/>
  <c r="B25" i="15"/>
  <c r="A25" i="15"/>
  <c r="A26" i="15" s="1"/>
  <c r="B19" i="15"/>
  <c r="B18" i="15"/>
  <c r="A18" i="15"/>
  <c r="A19" i="15" s="1"/>
  <c r="A11" i="15"/>
  <c r="A12" i="15" s="1"/>
  <c r="E13" i="12"/>
  <c r="F13" i="12"/>
  <c r="G13" i="12"/>
  <c r="H13" i="12"/>
  <c r="E14" i="12"/>
  <c r="E16" i="12"/>
  <c r="E18" i="12"/>
  <c r="E11" i="12"/>
  <c r="E19" i="12"/>
  <c r="E15" i="12"/>
  <c r="E17" i="12"/>
  <c r="E12" i="12"/>
  <c r="H14" i="12"/>
  <c r="G14" i="12"/>
  <c r="F14" i="12"/>
  <c r="F15" i="12"/>
  <c r="H15" i="12"/>
  <c r="G15" i="12"/>
  <c r="F18" i="12"/>
  <c r="H18" i="12"/>
  <c r="G18" i="12"/>
  <c r="G19" i="12"/>
  <c r="F19" i="12"/>
  <c r="H19" i="12"/>
  <c r="F12" i="12"/>
  <c r="H12" i="12"/>
  <c r="G12" i="12"/>
  <c r="H17" i="12"/>
  <c r="G17" i="12"/>
  <c r="F17" i="12"/>
  <c r="G11" i="12"/>
  <c r="F11" i="12"/>
  <c r="H11" i="12"/>
  <c r="H16" i="12"/>
  <c r="G16" i="12"/>
  <c r="F16" i="12"/>
  <c r="E10" i="12"/>
  <c r="F10" i="12"/>
  <c r="G10" i="12"/>
  <c r="H10" i="12"/>
  <c r="E22" i="12"/>
  <c r="E24" i="12"/>
  <c r="E46" i="12"/>
  <c r="F24" i="12"/>
  <c r="G24" i="12"/>
  <c r="H24" i="12"/>
  <c r="E41" i="12"/>
  <c r="E49" i="12"/>
  <c r="E48" i="12"/>
  <c r="E32" i="12"/>
  <c r="E45" i="12"/>
  <c r="E40" i="12"/>
  <c r="E39" i="12"/>
  <c r="E38" i="12"/>
  <c r="E43" i="12"/>
  <c r="E28" i="12"/>
  <c r="E36" i="12"/>
  <c r="G22" i="12"/>
  <c r="H22" i="12"/>
  <c r="F22" i="12"/>
  <c r="E42" i="12"/>
  <c r="E31" i="12"/>
  <c r="E23" i="12"/>
  <c r="E21" i="12"/>
  <c r="E20" i="12"/>
  <c r="H36" i="12"/>
  <c r="G36" i="12"/>
  <c r="F36" i="12"/>
  <c r="H38" i="12"/>
  <c r="F38" i="12"/>
  <c r="G38" i="12"/>
  <c r="G32" i="12"/>
  <c r="F32" i="12"/>
  <c r="H32" i="12"/>
  <c r="F49" i="12"/>
  <c r="G49" i="12"/>
  <c r="H49" i="12"/>
  <c r="E34" i="12"/>
  <c r="E37" i="12"/>
  <c r="E29" i="12"/>
  <c r="G28" i="12"/>
  <c r="H28" i="12"/>
  <c r="F28" i="12"/>
  <c r="E30" i="12"/>
  <c r="E27" i="12"/>
  <c r="E25" i="12"/>
  <c r="E51" i="12"/>
  <c r="E47"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E26" i="12"/>
  <c r="H20" i="12"/>
  <c r="F20" i="12"/>
  <c r="G20" i="12"/>
  <c r="E44" i="12"/>
  <c r="E52" i="12"/>
  <c r="E35" i="12"/>
  <c r="G35" i="12"/>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 r="G12" i="18" l="1"/>
  <c r="F12" i="18"/>
  <c r="F13" i="18"/>
  <c r="G15" i="18"/>
  <c r="F15" i="18"/>
  <c r="H14" i="18"/>
  <c r="F14" i="18"/>
  <c r="F11" i="18"/>
</calcChain>
</file>

<file path=xl/sharedStrings.xml><?xml version="1.0" encoding="utf-8"?>
<sst xmlns="http://schemas.openxmlformats.org/spreadsheetml/2006/main" count="596" uniqueCount="175">
  <si>
    <t>Đường Trần Hưng Đạo</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</si>
  <si>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</si>
  <si>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</si>
  <si>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</si>
  <si>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</si>
  <si>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</si>
  <si>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</si>
  <si>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</si>
  <si>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</si>
  <si>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</si>
  <si>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</si>
  <si>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</si>
  <si>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</si>
  <si>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</si>
  <si>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</si>
  <si>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</si>
  <si>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</si>
  <si>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</si>
  <si>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</si>
  <si>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</si>
  <si>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</si>
  <si>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</si>
  <si>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</si>
  <si>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</si>
  <si>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</si>
  <si>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</si>
  <si>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</si>
  <si>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</si>
  <si>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</si>
  <si>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</si>
  <si>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</si>
  <si>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</si>
  <si>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</si>
  <si>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</si>
  <si>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</si>
  <si>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</si>
  <si>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</si>
  <si>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</si>
  <si>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</si>
  <si>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</si>
  <si>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</si>
  <si>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</si>
  <si>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</si>
  <si>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</si>
  <si>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</si>
  <si>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</si>
  <si>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</si>
  <si>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</si>
  <si>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</si>
  <si>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</si>
  <si>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</si>
  <si>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</si>
  <si>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</si>
  <si>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</si>
  <si>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</si>
  <si>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</si>
  <si>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</si>
  <si>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</si>
  <si>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</si>
  <si>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</si>
  <si>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</si>
  <si>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</si>
  <si>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</si>
  <si>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</si>
  <si>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</si>
  <si>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</si>
  <si>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</si>
  <si>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</si>
  <si>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</si>
  <si>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</si>
  <si>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</si>
  <si>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</si>
  <si>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</si>
  <si>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</si>
  <si>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</si>
  <si>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</si>
  <si>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</si>
  <si>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</si>
  <si>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</si>
  <si>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</si>
  <si>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</si>
  <si>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</si>
  <si>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</si>
  <si>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</si>
  <si>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</si>
  <si>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</si>
  <si>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</si>
  <si>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</si>
  <si>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</si>
  <si>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</si>
  <si>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</si>
  <si>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</si>
  <si>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</si>
  <si>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</si>
  <si>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</si>
  <si>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</si>
  <si>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</si>
  <si>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</si>
  <si>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</si>
  <si>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</si>
  <si>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</si>
  <si>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</si>
  <si>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</si>
  <si>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</si>
  <si>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</si>
  <si>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</si>
  <si>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</si>
  <si>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</si>
  <si>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</si>
  <si>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</si>
  <si>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</si>
  <si>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</si>
  <si>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</si>
  <si>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</si>
  <si>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</si>
  <si>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</si>
  <si>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</si>
  <si>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</si>
  <si>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</si>
  <si>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</si>
  <si>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</si>
  <si>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</si>
  <si>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</si>
  <si>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</si>
  <si>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</si>
  <si>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</si>
  <si>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</si>
  <si>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</si>
  <si>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</si>
  <si>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</si>
  <si>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</si>
  <si>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41.1</t>
  </si>
  <si>
    <t>41.2</t>
  </si>
  <si>
    <t>Ghi chú: Các vị trí (Vị trí 2, vị trí 3, vị trí 4) không có mức giá thì áp dụng theo bảng giá đất các khu vực còn lại tại đô thị.</t>
  </si>
  <si>
    <t>Mẫu số 38</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</si>
  <si>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</si>
  <si>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</si>
  <si>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</si>
  <si>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</si>
  <si>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</si>
  <si>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</si>
  <si>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</si>
  <si>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Cụm Chợ xã Hội Hoan</t>
  </si>
  <si>
    <t>Cụm chợ xã Hội Hoan</t>
  </si>
  <si>
    <t>Trạm y tế xã Hội Hoan</t>
  </si>
  <si>
    <t>Ngầm Cốc Lầy, đến ngã ba Pác Chào và khu vực bám mặt chợ</t>
  </si>
  <si>
    <t>Đường Hội Hoan - Nam La</t>
  </si>
  <si>
    <t>Ngầm Cốc Lầy (Thôn Háng Van)</t>
  </si>
  <si>
    <t>Ngầm Cốc Lìu (Thôn Bản Van)</t>
  </si>
  <si>
    <t>Đường tỉnh 231 (đoạn 1)</t>
  </si>
  <si>
    <t>NVH thôn Bản Cáp</t>
  </si>
  <si>
    <t>Km 14+700</t>
  </si>
  <si>
    <t>Đường tỉnh 231 (đoạn 2)</t>
  </si>
  <si>
    <t>Ngã ba Pác Chào</t>
  </si>
  <si>
    <t>Nhà trực vận hành điện +150m</t>
  </si>
  <si>
    <t>Đường tỉnh 233</t>
  </si>
  <si>
    <t>Ngã ba giao với ĐT 231</t>
  </si>
  <si>
    <t>Đường rẻ Trường Mầm non Gia Miễn</t>
  </si>
  <si>
    <t>Đường KDC thôn Bản Kìa</t>
  </si>
  <si>
    <t>Từ ngã 3 Pác Chào</t>
  </si>
  <si>
    <t>Cổng chào thôn Bản Kìa</t>
  </si>
  <si>
    <t>Xã Hội Hoan cũ</t>
  </si>
  <si>
    <t>Xã Gia Miễn cũ</t>
  </si>
  <si>
    <t>32. Xã Hội Hoan</t>
  </si>
  <si>
    <t>BẢNG 32.1: BẢNG GIÁ ĐẤT Ở TẠI NÔNG THÔN</t>
  </si>
  <si>
    <t>1.1</t>
  </si>
  <si>
    <t>1.2</t>
  </si>
  <si>
    <t>Xã Gia Viễn, xã Hội Hoan cũ</t>
  </si>
  <si>
    <t>Ghi chú: Các vị trí (Vị trí 2, vị trí 3) không có mức giá thì áp dụng theo bảng giá đất các khu vực còn lại tại nông thôn.</t>
  </si>
  <si>
    <t>Khu vực còn lại tại nông thôn (Các vị trí không quy định giá)</t>
  </si>
  <si>
    <t>BẢNG 32.2: BẢNG GIÁ ĐẤT THƯƠNG MẠI, DỊCH VỤ TẠI NÔNG THÔN</t>
  </si>
  <si>
    <t>Giá đất thương mại, dịch vụ</t>
  </si>
  <si>
    <t>BẢNG 32.3: BẢNG GIÁ ĐẤT CƠ SỞ SẢN XUẤT PHI NÔNG NGHIỆP TẠI NÔNG THÔN</t>
  </si>
  <si>
    <t>Giá đất cơ sở sản xuất phi nông nghiệp</t>
  </si>
  <si>
    <t>BẢNG 32.4: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</si>
</sst>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s>
  <cellStyleXfs count="4">
    <xf numFmtId="0" fontId="0" fillId="0" borderId="0"/>
    <xf numFmtId="43" fontId="7" fillId="0" borderId="0" applyFont="0" applyFill="0" applyBorder="0" applyAlignment="0" applyProtection="0"/>
    <xf numFmtId="0" fontId="7" fillId="0" borderId="0"/>
    <xf numFmtId="0" fontId="11" fillId="0" borderId="0" applyNumberFormat="0" applyFill="0" applyBorder="0" applyAlignment="0" applyProtection="0"/>
  </cellStyleXfs>
  <cellXfs count="74">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8" fillId="0" borderId="1" xfId="0" applyFont="1" applyBorder="1" applyAlignment="1">
      <alignment vertical="center" wrapText="1"/>
    </xf>
    <xf numFmtId="164" fontId="2" fillId="0" borderId="1" xfId="1"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3" fontId="2" fillId="0" borderId="1" xfId="2" applyNumberFormat="1" applyFont="1" applyBorder="1" applyAlignment="1">
      <alignment horizontal="right" vertical="center" wrapText="1"/>
    </xf>
    <xf numFmtId="3" fontId="2" fillId="0" borderId="1" xfId="2" applyNumberFormat="1" applyFont="1" applyBorder="1" applyAlignment="1">
      <alignment horizontal="center" vertical="center" wrapText="1"/>
    </xf>
    <xf numFmtId="0" fontId="1" fillId="0" borderId="1" xfId="2" applyFont="1" applyBorder="1" applyAlignment="1">
      <alignment horizontal="left" vertical="center" wrapText="1"/>
    </xf>
    <xf numFmtId="0" fontId="2" fillId="0" borderId="1" xfId="2" applyFont="1" applyBorder="1" applyAlignment="1">
      <alignment horizontal="left" vertical="center" wrapText="1"/>
    </xf>
    <xf numFmtId="0" fontId="2" fillId="2" borderId="1" xfId="2" applyFont="1" applyFill="1" applyBorder="1" applyAlignment="1">
      <alignment horizontal="lef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6" fillId="2" borderId="8"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164" fontId="2" fillId="0" borderId="2" xfId="1" applyNumberFormat="1" applyFont="1" applyFill="1" applyBorder="1" applyAlignment="1">
      <alignment horizontal="center" vertical="center" wrapText="1"/>
    </xf>
    <xf numFmtId="164" fontId="2" fillId="0" borderId="3"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0" fontId="4" fillId="0" borderId="0" xfId="0" applyFont="1" applyAlignment="1">
      <alignment horizontal="left"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64" fontId="2" fillId="0" borderId="2" xfId="1" applyNumberFormat="1" applyFont="1" applyFill="1" applyBorder="1" applyAlignment="1">
      <alignment horizontal="center" vertical="top" wrapText="1"/>
    </xf>
    <xf numFmtId="164" fontId="2" fillId="0" borderId="3" xfId="1" applyNumberFormat="1" applyFont="1" applyFill="1" applyBorder="1" applyAlignment="1">
      <alignment horizontal="center" vertical="top" wrapText="1"/>
    </xf>
    <xf numFmtId="164" fontId="2" fillId="0" borderId="4" xfId="1" applyNumberFormat="1" applyFont="1" applyFill="1" applyBorder="1" applyAlignment="1">
      <alignment horizontal="center" vertical="top" wrapText="1"/>
    </xf>
    <xf numFmtId="0" fontId="5" fillId="0" borderId="0" xfId="0" applyFont="1" applyAlignment="1">
      <alignment horizontal="right" vertical="center" wrapText="1"/>
    </xf>
  </cellXfs>
  <cellStyles count="4">
    <cellStyle name="Bình thường" xfId="0" builtinId="0"/>
    <cellStyle name="Dấu phẩy" xfId="1" builtinId="3"/>
    <cellStyle name="Hyperlink 2" xfId="3" xr:uid="{D1E39654-D0F3-401D-91B6-9D51C3FF575D}"/>
    <cellStyle name="Normal 31 3" xfId="2" xr:uid="{67746DB0-B7F9-438A-87A3-1807AD6D1E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B&#236;nh%20Gia%20-%20Kh&#225;nh%20x&#7917;%20l&#253;/nhap_lieu%20full%20x&#227;%20-%20huy&#7879;n%20B&#236;nh%20G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91">
          <cell r="D91">
            <v>5200000</v>
          </cell>
        </row>
      </sheetData>
      <sheetData sheetId="13" refreshError="1">
        <row r="91">
          <cell r="D91">
            <v>4900000</v>
          </cell>
        </row>
      </sheetData>
      <sheetData sheetId="14" refreshError="1">
        <row r="91">
          <cell r="D91">
            <v>4300000</v>
          </cell>
        </row>
      </sheetData>
      <sheetData sheetId="15" refreshError="1">
        <row r="91">
          <cell r="D91">
            <v>4300000</v>
          </cell>
        </row>
      </sheetData>
      <sheetData sheetId="16" refreshError="1">
        <row r="91">
          <cell r="D91">
            <v>2700000</v>
          </cell>
        </row>
      </sheetData>
      <sheetData sheetId="17" refreshError="1">
        <row r="91">
          <cell r="D91">
            <v>2600000</v>
          </cell>
        </row>
      </sheetData>
      <sheetData sheetId="18" refreshError="1">
        <row r="91">
          <cell r="D91">
            <v>2500000</v>
          </cell>
        </row>
      </sheetData>
      <sheetData sheetId="19" refreshError="1">
        <row r="91">
          <cell r="D91">
            <v>2400000</v>
          </cell>
        </row>
      </sheetData>
      <sheetData sheetId="20" refreshError="1">
        <row r="91">
          <cell r="D91">
            <v>2400000</v>
          </cell>
        </row>
      </sheetData>
      <sheetData sheetId="21" refreshError="1">
        <row r="91">
          <cell r="D91">
            <v>2000000</v>
          </cell>
        </row>
      </sheetData>
      <sheetData sheetId="22" refreshError="1">
        <row r="91">
          <cell r="D91">
            <v>1700000</v>
          </cell>
        </row>
      </sheetData>
      <sheetData sheetId="23" refreshError="1">
        <row r="91">
          <cell r="D91">
            <v>7000000</v>
          </cell>
        </row>
      </sheetData>
      <sheetData sheetId="24" refreshError="1">
        <row r="91">
          <cell r="D91">
            <v>5200000</v>
          </cell>
        </row>
      </sheetData>
      <sheetData sheetId="25" refreshError="1">
        <row r="91">
          <cell r="D91">
            <v>3100000</v>
          </cell>
        </row>
      </sheetData>
      <sheetData sheetId="26" refreshError="1">
        <row r="91">
          <cell r="D91">
            <v>2000000</v>
          </cell>
        </row>
      </sheetData>
      <sheetData sheetId="27" refreshError="1">
        <row r="91">
          <cell r="D91">
            <v>1400000</v>
          </cell>
        </row>
      </sheetData>
      <sheetData sheetId="28" refreshError="1">
        <row r="91">
          <cell r="D91">
            <v>7000000</v>
          </cell>
        </row>
      </sheetData>
      <sheetData sheetId="29" refreshError="1">
        <row r="91">
          <cell r="D91">
            <v>5100000</v>
          </cell>
        </row>
      </sheetData>
      <sheetData sheetId="30" refreshError="1">
        <row r="91">
          <cell r="D91">
            <v>5100000</v>
          </cell>
        </row>
      </sheetData>
      <sheetData sheetId="31" refreshError="1">
        <row r="91">
          <cell r="D91">
            <v>2100000</v>
          </cell>
        </row>
      </sheetData>
      <sheetData sheetId="32" refreshError="1">
        <row r="91">
          <cell r="D91">
            <v>1600000</v>
          </cell>
        </row>
      </sheetData>
      <sheetData sheetId="33" refreshError="1">
        <row r="91">
          <cell r="D91">
            <v>1000000</v>
          </cell>
        </row>
      </sheetData>
      <sheetData sheetId="34" refreshError="1">
        <row r="91">
          <cell r="D91">
            <v>600000</v>
          </cell>
        </row>
      </sheetData>
      <sheetData sheetId="35" refreshError="1"/>
      <sheetData sheetId="36" refreshError="1">
        <row r="91">
          <cell r="D91">
            <v>3000000</v>
          </cell>
        </row>
      </sheetData>
      <sheetData sheetId="37" refreshError="1">
        <row r="91">
          <cell r="D91">
            <v>2000000</v>
          </cell>
        </row>
      </sheetData>
      <sheetData sheetId="38" refreshError="1">
        <row r="91">
          <cell r="D91">
            <v>3600000</v>
          </cell>
        </row>
      </sheetData>
      <sheetData sheetId="39" refreshError="1">
        <row r="91">
          <cell r="D91">
            <v>5200000</v>
          </cell>
        </row>
      </sheetData>
      <sheetData sheetId="40" refreshError="1">
        <row r="91">
          <cell r="D91">
            <v>1500000</v>
          </cell>
        </row>
      </sheetData>
      <sheetData sheetId="41" refreshError="1">
        <row r="91">
          <cell r="D91">
            <v>1600000</v>
          </cell>
        </row>
      </sheetData>
      <sheetData sheetId="42" refreshError="1">
        <row r="91">
          <cell r="D91">
            <v>1300000</v>
          </cell>
        </row>
      </sheetData>
      <sheetData sheetId="43" refreshError="1">
        <row r="91">
          <cell r="D91">
            <v>1100000</v>
          </cell>
        </row>
      </sheetData>
      <sheetData sheetId="44" refreshError="1">
        <row r="91">
          <cell r="D91">
            <v>1600000</v>
          </cell>
        </row>
      </sheetData>
      <sheetData sheetId="45" refreshError="1">
        <row r="91">
          <cell r="D91">
            <v>1600000</v>
          </cell>
        </row>
      </sheetData>
      <sheetData sheetId="46" refreshError="1">
        <row r="91">
          <cell r="D91">
            <v>1500000</v>
          </cell>
        </row>
      </sheetData>
      <sheetData sheetId="47" refreshError="1">
        <row r="91">
          <cell r="D91">
            <v>1500000</v>
          </cell>
        </row>
      </sheetData>
      <sheetData sheetId="48" refreshError="1">
        <row r="91">
          <cell r="D91">
            <v>1500000</v>
          </cell>
        </row>
      </sheetData>
      <sheetData sheetId="49" refreshError="1">
        <row r="91">
          <cell r="D91">
            <v>1100000</v>
          </cell>
        </row>
      </sheetData>
      <sheetData sheetId="50" refreshError="1">
        <row r="91">
          <cell r="D91">
            <v>1200000</v>
          </cell>
        </row>
      </sheetData>
      <sheetData sheetId="51" refreshError="1">
        <row r="91">
          <cell r="D91">
            <v>1700000</v>
          </cell>
        </row>
      </sheetData>
      <sheetData sheetId="52" refreshError="1">
        <row r="91">
          <cell r="D91">
            <v>4400000</v>
          </cell>
        </row>
      </sheetData>
      <sheetData sheetId="53" refreshError="1">
        <row r="91">
          <cell r="D91">
            <v>2100000</v>
          </cell>
        </row>
      </sheetData>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topLeftCell="A11" zoomScaleNormal="100" zoomScaleSheetLayoutView="100" workbookViewId="0">
      <selection activeCell="D10" sqref="D10"/>
    </sheetView>
  </sheetViews>
  <sheetFormatPr defaultColWidth="9" defaultRowHeight="62.25" customHeight="1"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3" t="s">
        <v>125</v>
      </c>
      <c r="B2" s="43"/>
      <c r="C2" s="14"/>
      <c r="D2" s="14"/>
      <c r="E2" s="15"/>
      <c r="F2" s="15"/>
      <c r="G2" s="44" t="s">
        <v>126</v>
      </c>
      <c r="H2" s="44"/>
    </row>
    <row r="3" spans="1:8" ht="15.75" x14ac:dyDescent="0.25">
      <c r="A3" s="13"/>
      <c r="B3" s="14"/>
      <c r="C3" s="14"/>
      <c r="D3" s="14"/>
      <c r="E3" s="15"/>
      <c r="F3" s="15"/>
      <c r="G3" s="15"/>
      <c r="H3" s="15"/>
    </row>
    <row r="4" spans="1:8" ht="15.75" x14ac:dyDescent="0.25">
      <c r="A4" s="49" t="s">
        <v>127</v>
      </c>
      <c r="B4" s="49"/>
      <c r="C4" s="49"/>
      <c r="D4" s="49"/>
      <c r="E4" s="49"/>
      <c r="F4" s="49"/>
      <c r="G4" s="49"/>
      <c r="H4" s="49"/>
    </row>
    <row r="5" spans="1:8" ht="15.75" x14ac:dyDescent="0.25">
      <c r="A5" s="45" t="s">
        <v>129</v>
      </c>
      <c r="B5" s="45"/>
      <c r="C5" s="45"/>
      <c r="D5" s="45"/>
      <c r="E5" s="45"/>
      <c r="F5" s="45"/>
      <c r="G5" s="45"/>
      <c r="H5" s="45"/>
    </row>
    <row r="6" spans="1:8" ht="15.75" x14ac:dyDescent="0.25">
      <c r="A6" s="46" t="s">
        <v>7</v>
      </c>
      <c r="B6" s="46"/>
      <c r="C6" s="46"/>
      <c r="D6" s="46"/>
      <c r="E6" s="46"/>
      <c r="F6" s="46"/>
      <c r="G6" s="46"/>
      <c r="H6" s="46"/>
    </row>
    <row r="7" spans="1:8" ht="15.75" x14ac:dyDescent="0.25">
      <c r="A7" s="48" t="s">
        <v>3</v>
      </c>
      <c r="B7" s="48" t="s">
        <v>4</v>
      </c>
      <c r="C7" s="48" t="s">
        <v>5</v>
      </c>
      <c r="D7" s="48"/>
      <c r="E7" s="48" t="s">
        <v>128</v>
      </c>
      <c r="F7" s="48"/>
      <c r="G7" s="48"/>
      <c r="H7" s="48"/>
    </row>
    <row r="8" spans="1:8" ht="15.75" x14ac:dyDescent="0.25">
      <c r="A8" s="48"/>
      <c r="B8" s="48"/>
      <c r="C8" s="9" t="s">
        <v>8</v>
      </c>
      <c r="D8" s="9" t="s">
        <v>9</v>
      </c>
      <c r="E8" s="16" t="s">
        <v>6</v>
      </c>
      <c r="F8" s="16" t="s">
        <v>115</v>
      </c>
      <c r="G8" s="16" t="s">
        <v>116</v>
      </c>
      <c r="H8" s="16"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37" si="3">E34*0.4</f>
        <v>1200000</v>
      </c>
      <c r="H34" s="21">
        <f t="shared" ref="H34:H37"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6">
        <f>'[1]BG-ODT-29'!$D$91</f>
        <v>1500000</v>
      </c>
      <c r="F38" s="21">
        <f t="shared" si="0"/>
        <v>900000</v>
      </c>
      <c r="G38" s="21">
        <f t="shared" ref="G38:G49" si="5">E38*0.4</f>
        <v>600000</v>
      </c>
      <c r="H38" s="21">
        <f t="shared" ref="H38:H49" si="6">E38*0.2</f>
        <v>300000</v>
      </c>
    </row>
    <row r="39" spans="1:8" ht="47.25" x14ac:dyDescent="0.25">
      <c r="A39" s="4">
        <v>30</v>
      </c>
      <c r="B39" s="7" t="s">
        <v>79</v>
      </c>
      <c r="C39" s="7" t="s">
        <v>80</v>
      </c>
      <c r="D39" s="7" t="s">
        <v>81</v>
      </c>
      <c r="E39" s="6">
        <f>'[1]BG-ODT-30'!$D$91</f>
        <v>1600000</v>
      </c>
      <c r="F39" s="21">
        <f t="shared" si="0"/>
        <v>960000</v>
      </c>
      <c r="G39" s="21">
        <f t="shared" si="5"/>
        <v>640000</v>
      </c>
      <c r="H39" s="21">
        <f t="shared" si="6"/>
        <v>320000</v>
      </c>
    </row>
    <row r="40" spans="1:8" ht="31.5" x14ac:dyDescent="0.25">
      <c r="A40" s="4">
        <v>31</v>
      </c>
      <c r="B40" s="7" t="s">
        <v>82</v>
      </c>
      <c r="C40" s="7" t="s">
        <v>81</v>
      </c>
      <c r="D40" s="7" t="s">
        <v>83</v>
      </c>
      <c r="E40" s="6">
        <f>'[1]BG-ODT-31'!$D$91</f>
        <v>1300000</v>
      </c>
      <c r="F40" s="21">
        <f t="shared" si="0"/>
        <v>780000</v>
      </c>
      <c r="G40" s="21">
        <f t="shared" si="5"/>
        <v>520000</v>
      </c>
      <c r="H40" s="21">
        <f t="shared" si="6"/>
        <v>260000</v>
      </c>
    </row>
    <row r="41" spans="1:8" ht="31.5" x14ac:dyDescent="0.25">
      <c r="A41" s="4">
        <v>32</v>
      </c>
      <c r="B41" s="7" t="s">
        <v>84</v>
      </c>
      <c r="C41" s="7" t="s">
        <v>85</v>
      </c>
      <c r="D41" s="7" t="s">
        <v>86</v>
      </c>
      <c r="E41" s="6">
        <f>'[1]BG-ODT-32'!$D$91</f>
        <v>1100000</v>
      </c>
      <c r="F41" s="21">
        <f t="shared" si="0"/>
        <v>660000</v>
      </c>
      <c r="G41" s="21">
        <f t="shared" si="5"/>
        <v>440000</v>
      </c>
      <c r="H41" s="21">
        <f t="shared" si="6"/>
        <v>220000</v>
      </c>
    </row>
    <row r="42" spans="1:8" ht="47.25" x14ac:dyDescent="0.25">
      <c r="A42" s="4">
        <v>33</v>
      </c>
      <c r="B42" s="7" t="s">
        <v>87</v>
      </c>
      <c r="C42" s="7" t="s">
        <v>88</v>
      </c>
      <c r="D42" s="7" t="s">
        <v>89</v>
      </c>
      <c r="E42" s="6">
        <f>'[1]BG-ODT-33'!$D$91</f>
        <v>1600000</v>
      </c>
      <c r="F42" s="21">
        <f t="shared" si="0"/>
        <v>960000</v>
      </c>
      <c r="G42" s="21">
        <f t="shared" si="5"/>
        <v>640000</v>
      </c>
      <c r="H42" s="21">
        <f t="shared" si="6"/>
        <v>320000</v>
      </c>
    </row>
    <row r="43" spans="1:8" ht="47.25" x14ac:dyDescent="0.25">
      <c r="A43" s="4">
        <v>34</v>
      </c>
      <c r="B43" s="7" t="s">
        <v>90</v>
      </c>
      <c r="C43" s="7" t="s">
        <v>91</v>
      </c>
      <c r="D43" s="7" t="s">
        <v>92</v>
      </c>
      <c r="E43" s="6">
        <f>'[1]BG-ODT-34'!$D$91</f>
        <v>1600000</v>
      </c>
      <c r="F43" s="21">
        <f t="shared" si="0"/>
        <v>960000</v>
      </c>
      <c r="G43" s="21">
        <f t="shared" si="5"/>
        <v>640000</v>
      </c>
      <c r="H43" s="21">
        <f t="shared" si="6"/>
        <v>320000</v>
      </c>
    </row>
    <row r="44" spans="1:8" ht="63" x14ac:dyDescent="0.25">
      <c r="A44" s="4">
        <v>35</v>
      </c>
      <c r="B44" s="7" t="s">
        <v>93</v>
      </c>
      <c r="C44" s="7" t="s">
        <v>94</v>
      </c>
      <c r="D44" s="7" t="s">
        <v>95</v>
      </c>
      <c r="E44" s="6">
        <f>'[1]BG-ODT-35'!$D$91</f>
        <v>1500000</v>
      </c>
      <c r="F44" s="21">
        <f t="shared" si="0"/>
        <v>900000</v>
      </c>
      <c r="G44" s="21">
        <f t="shared" si="5"/>
        <v>600000</v>
      </c>
      <c r="H44" s="21">
        <f t="shared" si="6"/>
        <v>300000</v>
      </c>
    </row>
    <row r="45" spans="1:8" ht="47.25" x14ac:dyDescent="0.25">
      <c r="A45" s="4">
        <v>36</v>
      </c>
      <c r="B45" s="7" t="s">
        <v>96</v>
      </c>
      <c r="C45" s="7" t="s">
        <v>97</v>
      </c>
      <c r="D45" s="7" t="s">
        <v>98</v>
      </c>
      <c r="E45" s="6">
        <f>'[1]BG-ODT-36'!$D$91</f>
        <v>1500000</v>
      </c>
      <c r="F45" s="21">
        <f t="shared" si="0"/>
        <v>900000</v>
      </c>
      <c r="G45" s="21">
        <f t="shared" si="5"/>
        <v>600000</v>
      </c>
      <c r="H45" s="21">
        <f t="shared" si="6"/>
        <v>300000</v>
      </c>
    </row>
    <row r="46" spans="1:8" ht="78.75" x14ac:dyDescent="0.25">
      <c r="A46" s="4">
        <v>37</v>
      </c>
      <c r="B46" s="7" t="s">
        <v>99</v>
      </c>
      <c r="C46" s="7" t="s">
        <v>100</v>
      </c>
      <c r="D46" s="7" t="s">
        <v>101</v>
      </c>
      <c r="E46" s="6">
        <f>'[1]BG-ODT-37'!$D$91</f>
        <v>1500000</v>
      </c>
      <c r="F46" s="21">
        <f t="shared" si="0"/>
        <v>900000</v>
      </c>
      <c r="G46" s="21">
        <f t="shared" si="5"/>
        <v>600000</v>
      </c>
      <c r="H46" s="21">
        <f t="shared" si="6"/>
        <v>300000</v>
      </c>
    </row>
    <row r="47" spans="1:8" ht="31.5" x14ac:dyDescent="0.25">
      <c r="A47" s="4">
        <v>38</v>
      </c>
      <c r="B47" s="7" t="s">
        <v>102</v>
      </c>
      <c r="C47" s="7" t="s">
        <v>103</v>
      </c>
      <c r="D47" s="7" t="s">
        <v>104</v>
      </c>
      <c r="E47" s="6">
        <f>'[1]BG-ODT-38'!$D$91</f>
        <v>1100000</v>
      </c>
      <c r="F47" s="21">
        <f t="shared" si="0"/>
        <v>660000</v>
      </c>
      <c r="G47" s="21">
        <f t="shared" si="5"/>
        <v>440000</v>
      </c>
      <c r="H47" s="21">
        <f t="shared" si="6"/>
        <v>220000</v>
      </c>
    </row>
    <row r="48" spans="1:8" ht="31.5" x14ac:dyDescent="0.25">
      <c r="A48" s="4">
        <v>39</v>
      </c>
      <c r="B48" s="7" t="s">
        <v>105</v>
      </c>
      <c r="C48" s="7" t="s">
        <v>106</v>
      </c>
      <c r="D48" s="7" t="s">
        <v>107</v>
      </c>
      <c r="E48" s="6">
        <f>'[1]BG-ODT-39'!$D$91</f>
        <v>1200000</v>
      </c>
      <c r="F48" s="21">
        <f t="shared" si="0"/>
        <v>720000</v>
      </c>
      <c r="G48" s="21">
        <f t="shared" si="5"/>
        <v>480000</v>
      </c>
      <c r="H48" s="21">
        <f t="shared" si="6"/>
        <v>240000</v>
      </c>
    </row>
    <row r="49" spans="1:8" ht="31.5" x14ac:dyDescent="0.25">
      <c r="A49" s="4">
        <v>40</v>
      </c>
      <c r="B49" s="7" t="s">
        <v>108</v>
      </c>
      <c r="C49" s="7" t="s">
        <v>109</v>
      </c>
      <c r="D49" s="7" t="s">
        <v>110</v>
      </c>
      <c r="E49" s="6">
        <f>'[1]BG-ODT-40'!$D$91</f>
        <v>1700000</v>
      </c>
      <c r="F49" s="21">
        <f t="shared" si="0"/>
        <v>1020000</v>
      </c>
      <c r="G49" s="21">
        <f t="shared" si="5"/>
        <v>680000</v>
      </c>
      <c r="H49" s="21">
        <f t="shared" si="6"/>
        <v>340000</v>
      </c>
    </row>
    <row r="50" spans="1:8" ht="15.75" x14ac:dyDescent="0.25">
      <c r="A50" s="4">
        <v>41</v>
      </c>
      <c r="B50" s="7" t="s">
        <v>111</v>
      </c>
      <c r="C50" s="7"/>
      <c r="D50" s="7"/>
      <c r="E50" s="8"/>
      <c r="F50" s="21"/>
      <c r="G50" s="21"/>
      <c r="H50" s="21"/>
    </row>
    <row r="51" spans="1:8" ht="31.5" x14ac:dyDescent="0.25">
      <c r="A51" s="4" t="s">
        <v>131</v>
      </c>
      <c r="B51" s="7" t="s">
        <v>112</v>
      </c>
      <c r="C51" s="7"/>
      <c r="D51" s="7"/>
      <c r="E51" s="6">
        <f>'[1]BG-ODT-41'!$D$91</f>
        <v>4400000</v>
      </c>
      <c r="F51" s="21">
        <f t="shared" si="0"/>
        <v>2640000</v>
      </c>
      <c r="G51" s="21">
        <f t="shared" ref="G51:G52" si="7">E51*0.4</f>
        <v>1760000</v>
      </c>
      <c r="H51" s="21">
        <f t="shared" ref="H51:H52" si="8">E51*0.2</f>
        <v>880000</v>
      </c>
    </row>
    <row r="52" spans="1:8" ht="47.25" x14ac:dyDescent="0.25">
      <c r="A52" s="4" t="s">
        <v>132</v>
      </c>
      <c r="B52" s="7" t="s">
        <v>113</v>
      </c>
      <c r="C52" s="7"/>
      <c r="D52" s="7"/>
      <c r="E52" s="6">
        <f>'[1]BG-ODT-42'!$D$91</f>
        <v>2100000</v>
      </c>
      <c r="F52" s="21">
        <f t="shared" si="0"/>
        <v>1260000</v>
      </c>
      <c r="G52" s="21">
        <f t="shared" si="7"/>
        <v>840000</v>
      </c>
      <c r="H52" s="21">
        <f t="shared" si="8"/>
        <v>420000</v>
      </c>
    </row>
    <row r="53" spans="1:8" ht="15.75" x14ac:dyDescent="0.25">
      <c r="A53" s="47" t="s">
        <v>133</v>
      </c>
      <c r="B53" s="47"/>
      <c r="C53" s="47"/>
      <c r="D53" s="47"/>
      <c r="E53" s="47"/>
      <c r="F53" s="47"/>
      <c r="G53" s="47"/>
      <c r="H53" s="47"/>
    </row>
    <row r="54" spans="1:8" ht="15.75" x14ac:dyDescent="0.25">
      <c r="A54" s="41" t="s">
        <v>10</v>
      </c>
      <c r="B54" s="41"/>
      <c r="C54" s="41"/>
      <c r="D54" s="41"/>
      <c r="E54" s="42"/>
      <c r="F54" s="42"/>
      <c r="G54" s="42"/>
      <c r="H54" s="42"/>
    </row>
    <row r="55" spans="1:8" ht="15.75" x14ac:dyDescent="0.25">
      <c r="A55" s="4">
        <v>1</v>
      </c>
      <c r="B55" s="7" t="s">
        <v>130</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1">
    <mergeCell ref="A54:H54"/>
    <mergeCell ref="A2:B2"/>
    <mergeCell ref="G2:H2"/>
    <mergeCell ref="A5:H5"/>
    <mergeCell ref="A6:H6"/>
    <mergeCell ref="A53:H53"/>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K955"/>
  <sheetViews>
    <sheetView tabSelected="1" view="pageBreakPreview" zoomScaleNormal="100" zoomScaleSheetLayoutView="100" workbookViewId="0">
      <selection activeCell="E7" sqref="E7:H7"/>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3" t="s">
        <v>163</v>
      </c>
      <c r="B2" s="43"/>
      <c r="C2" s="14"/>
      <c r="D2" s="14"/>
      <c r="E2" s="15"/>
      <c r="F2" s="15"/>
      <c r="G2" s="44" t="s">
        <v>134</v>
      </c>
      <c r="H2" s="44"/>
    </row>
    <row r="3" spans="1:8" ht="15.75" x14ac:dyDescent="0.25">
      <c r="A3" s="13"/>
      <c r="B3" s="14"/>
      <c r="C3" s="14"/>
      <c r="D3" s="14"/>
      <c r="E3" s="15"/>
      <c r="F3" s="15"/>
      <c r="G3" s="15"/>
      <c r="H3" s="15"/>
    </row>
    <row r="4" spans="1:8" ht="15.75" x14ac:dyDescent="0.25">
      <c r="A4" s="49" t="s">
        <v>164</v>
      </c>
      <c r="B4" s="49"/>
      <c r="C4" s="49"/>
      <c r="D4" s="49"/>
      <c r="E4" s="49"/>
      <c r="F4" s="49"/>
      <c r="G4" s="49"/>
      <c r="H4" s="49"/>
    </row>
    <row r="5" spans="1:8" ht="15.75" x14ac:dyDescent="0.25">
      <c r="A5" s="45" t="s">
        <v>129</v>
      </c>
      <c r="B5" s="45"/>
      <c r="C5" s="45"/>
      <c r="D5" s="45"/>
      <c r="E5" s="45"/>
      <c r="F5" s="45"/>
      <c r="G5" s="45"/>
      <c r="H5" s="45"/>
    </row>
    <row r="6" spans="1:8" ht="15.75" x14ac:dyDescent="0.25">
      <c r="A6" s="46" t="s">
        <v>7</v>
      </c>
      <c r="B6" s="46"/>
      <c r="C6" s="46"/>
      <c r="D6" s="46"/>
      <c r="E6" s="46"/>
      <c r="F6" s="46"/>
      <c r="G6" s="46"/>
      <c r="H6" s="46"/>
    </row>
    <row r="7" spans="1:8" ht="15.75" x14ac:dyDescent="0.25">
      <c r="A7" s="48" t="s">
        <v>3</v>
      </c>
      <c r="B7" s="48" t="s">
        <v>4</v>
      </c>
      <c r="C7" s="48" t="s">
        <v>5</v>
      </c>
      <c r="D7" s="48"/>
      <c r="E7" s="48" t="s">
        <v>128</v>
      </c>
      <c r="F7" s="48"/>
      <c r="G7" s="48"/>
      <c r="H7" s="48"/>
    </row>
    <row r="8" spans="1:8" ht="15.75" x14ac:dyDescent="0.25">
      <c r="A8" s="48"/>
      <c r="B8" s="48"/>
      <c r="C8" s="9" t="s">
        <v>8</v>
      </c>
      <c r="D8" s="9" t="s">
        <v>9</v>
      </c>
      <c r="E8" s="16" t="s">
        <v>6</v>
      </c>
      <c r="F8" s="16" t="s">
        <v>115</v>
      </c>
      <c r="G8" s="16" t="s">
        <v>116</v>
      </c>
      <c r="H8" s="16" t="s">
        <v>117</v>
      </c>
    </row>
    <row r="9" spans="1:8" ht="15.75" x14ac:dyDescent="0.25">
      <c r="A9" s="9">
        <v>1</v>
      </c>
      <c r="B9" s="37" t="s">
        <v>142</v>
      </c>
      <c r="C9" s="38"/>
      <c r="D9" s="38"/>
      <c r="E9" s="4"/>
      <c r="F9" s="4"/>
      <c r="G9" s="4"/>
      <c r="H9" s="4"/>
    </row>
    <row r="10" spans="1:8" ht="47.25" x14ac:dyDescent="0.25">
      <c r="A10" s="4" t="s">
        <v>165</v>
      </c>
      <c r="B10" s="38" t="s">
        <v>143</v>
      </c>
      <c r="C10" s="38" t="s">
        <v>144</v>
      </c>
      <c r="D10" s="38" t="s">
        <v>145</v>
      </c>
      <c r="E10" s="35">
        <v>460000</v>
      </c>
      <c r="F10" s="21">
        <f t="shared" ref="F10:F15" si="0">E10*0.6</f>
        <v>276000</v>
      </c>
      <c r="G10" s="21"/>
      <c r="H10" s="21"/>
    </row>
    <row r="11" spans="1:8" ht="31.5" x14ac:dyDescent="0.25">
      <c r="A11" s="4" t="s">
        <v>166</v>
      </c>
      <c r="B11" s="38" t="s">
        <v>146</v>
      </c>
      <c r="C11" s="38" t="s">
        <v>147</v>
      </c>
      <c r="D11" s="38" t="s">
        <v>148</v>
      </c>
      <c r="E11" s="35">
        <v>440000</v>
      </c>
      <c r="F11" s="21">
        <f t="shared" si="0"/>
        <v>264000</v>
      </c>
      <c r="G11" s="21"/>
      <c r="H11" s="21"/>
    </row>
    <row r="12" spans="1:8" ht="15.75" x14ac:dyDescent="0.25">
      <c r="A12" s="4">
        <v>2</v>
      </c>
      <c r="B12" s="39" t="s">
        <v>149</v>
      </c>
      <c r="C12" s="39" t="s">
        <v>150</v>
      </c>
      <c r="D12" s="39" t="s">
        <v>151</v>
      </c>
      <c r="E12" s="35">
        <v>390000</v>
      </c>
      <c r="F12" s="21">
        <f t="shared" si="0"/>
        <v>234000</v>
      </c>
      <c r="G12" s="21">
        <f t="shared" ref="G12:G15" si="1">E12*0.4</f>
        <v>156000</v>
      </c>
      <c r="H12" s="21">
        <f t="shared" ref="H12:H15" si="2">E12*0.2</f>
        <v>78000</v>
      </c>
    </row>
    <row r="13" spans="1:8" ht="31.5" x14ac:dyDescent="0.25">
      <c r="A13" s="4">
        <f t="shared" ref="A13:A15" si="3">1+A12</f>
        <v>3</v>
      </c>
      <c r="B13" s="39" t="s">
        <v>152</v>
      </c>
      <c r="C13" s="39" t="s">
        <v>153</v>
      </c>
      <c r="D13" s="39" t="s">
        <v>154</v>
      </c>
      <c r="E13" s="35">
        <v>390000</v>
      </c>
      <c r="F13" s="21">
        <f t="shared" si="0"/>
        <v>234000</v>
      </c>
      <c r="G13" s="21">
        <f t="shared" si="1"/>
        <v>156000</v>
      </c>
      <c r="H13" s="21">
        <f t="shared" si="2"/>
        <v>78000</v>
      </c>
    </row>
    <row r="14" spans="1:8" ht="31.5" x14ac:dyDescent="0.25">
      <c r="A14" s="4">
        <f t="shared" si="3"/>
        <v>4</v>
      </c>
      <c r="B14" s="39" t="s">
        <v>155</v>
      </c>
      <c r="C14" s="39" t="s">
        <v>156</v>
      </c>
      <c r="D14" s="39" t="s">
        <v>157</v>
      </c>
      <c r="E14" s="35">
        <v>390000</v>
      </c>
      <c r="F14" s="21">
        <f t="shared" si="0"/>
        <v>234000</v>
      </c>
      <c r="G14" s="21">
        <f t="shared" si="1"/>
        <v>156000</v>
      </c>
      <c r="H14" s="21">
        <f t="shared" si="2"/>
        <v>78000</v>
      </c>
    </row>
    <row r="15" spans="1:8" ht="15.75" x14ac:dyDescent="0.25">
      <c r="A15" s="4">
        <f t="shared" si="3"/>
        <v>5</v>
      </c>
      <c r="B15" s="39" t="s">
        <v>158</v>
      </c>
      <c r="C15" s="39" t="s">
        <v>159</v>
      </c>
      <c r="D15" s="39" t="s">
        <v>160</v>
      </c>
      <c r="E15" s="35">
        <v>420000</v>
      </c>
      <c r="F15" s="21">
        <f t="shared" si="0"/>
        <v>252000</v>
      </c>
      <c r="G15" s="21">
        <f t="shared" si="1"/>
        <v>168000</v>
      </c>
      <c r="H15" s="21">
        <f t="shared" si="2"/>
        <v>84000</v>
      </c>
    </row>
    <row r="16" spans="1:8" ht="15.75" x14ac:dyDescent="0.25">
      <c r="A16" s="47" t="s">
        <v>168</v>
      </c>
      <c r="B16" s="47"/>
      <c r="C16" s="47"/>
      <c r="D16" s="47"/>
      <c r="E16" s="47"/>
      <c r="F16" s="47"/>
      <c r="G16" s="47"/>
      <c r="H16" s="47"/>
    </row>
    <row r="17" spans="1:11" ht="15.75" x14ac:dyDescent="0.25">
      <c r="A17" s="41" t="s">
        <v>169</v>
      </c>
      <c r="B17" s="41"/>
      <c r="C17" s="41"/>
      <c r="D17" s="41"/>
      <c r="E17" s="42"/>
      <c r="F17" s="42"/>
      <c r="G17" s="42"/>
      <c r="H17" s="42"/>
    </row>
    <row r="18" spans="1:11" ht="31.5" x14ac:dyDescent="0.25">
      <c r="A18" s="4">
        <v>3</v>
      </c>
      <c r="B18" s="38" t="s">
        <v>167</v>
      </c>
      <c r="C18" s="36"/>
      <c r="D18" s="36"/>
      <c r="E18" s="35">
        <v>168000</v>
      </c>
      <c r="F18" s="21"/>
      <c r="G18" s="21"/>
      <c r="H18" s="21"/>
    </row>
    <row r="19" spans="1:11" ht="62.25" customHeight="1" x14ac:dyDescent="0.25">
      <c r="A19" s="14"/>
      <c r="B19" s="14"/>
      <c r="C19" s="14"/>
      <c r="D19" s="14"/>
      <c r="E19" s="15"/>
      <c r="F19" s="15"/>
      <c r="G19" s="15"/>
      <c r="H19" s="15"/>
    </row>
    <row r="20" spans="1:11" ht="62.25" customHeight="1" x14ac:dyDescent="0.25">
      <c r="A20" s="14"/>
      <c r="B20" s="14"/>
      <c r="C20" s="14"/>
      <c r="D20" s="14"/>
      <c r="E20" s="15"/>
      <c r="F20" s="15"/>
      <c r="G20" s="15"/>
      <c r="H20" s="15"/>
    </row>
    <row r="21" spans="1:11" ht="62.25" customHeight="1" x14ac:dyDescent="0.25">
      <c r="A21" s="14"/>
      <c r="B21" s="14"/>
      <c r="C21" s="14"/>
      <c r="D21" s="14"/>
      <c r="E21" s="15"/>
      <c r="F21" s="15"/>
      <c r="G21" s="15"/>
      <c r="H21" s="15"/>
    </row>
    <row r="22" spans="1:11" ht="62.25" customHeight="1" thickBot="1" x14ac:dyDescent="0.3">
      <c r="A22" s="14"/>
      <c r="B22" s="50"/>
      <c r="C22" s="50"/>
      <c r="D22" s="50"/>
      <c r="E22" s="15"/>
      <c r="F22" s="15"/>
      <c r="G22" s="15"/>
      <c r="H22" s="15"/>
      <c r="I22" s="14"/>
      <c r="J22" s="14"/>
      <c r="K22" s="14"/>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sheetData>
  <mergeCells count="12">
    <mergeCell ref="B22:D22"/>
    <mergeCell ref="A2:B2"/>
    <mergeCell ref="G2:H2"/>
    <mergeCell ref="A4:H4"/>
    <mergeCell ref="A5:H5"/>
    <mergeCell ref="A6:H6"/>
    <mergeCell ref="A7:A8"/>
    <mergeCell ref="B7:B8"/>
    <mergeCell ref="C7:D7"/>
    <mergeCell ref="E7:H7"/>
    <mergeCell ref="A16:H16"/>
    <mergeCell ref="A17:H1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10"/>
  <sheetViews>
    <sheetView view="pageBreakPreview" topLeftCell="A15" zoomScaleNormal="100" zoomScaleSheetLayoutView="100" workbookViewId="0">
      <selection activeCell="D10" sqref="D10"/>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3" t="s">
        <v>125</v>
      </c>
      <c r="B2" s="43"/>
      <c r="C2" s="14"/>
      <c r="D2" s="14"/>
      <c r="E2" s="15"/>
      <c r="F2" s="15"/>
      <c r="G2" s="44" t="s">
        <v>126</v>
      </c>
      <c r="H2" s="44"/>
    </row>
    <row r="3" spans="1:8" ht="15.75" x14ac:dyDescent="0.25">
      <c r="A3" s="13"/>
      <c r="B3" s="14"/>
      <c r="C3" s="14"/>
      <c r="D3" s="14"/>
      <c r="E3" s="15"/>
      <c r="F3" s="15"/>
      <c r="G3" s="15"/>
      <c r="H3" s="15"/>
    </row>
    <row r="4" spans="1:8" ht="15.75" x14ac:dyDescent="0.25">
      <c r="A4" s="49" t="s">
        <v>135</v>
      </c>
      <c r="B4" s="49"/>
      <c r="C4" s="49"/>
      <c r="D4" s="49"/>
      <c r="E4" s="49"/>
      <c r="F4" s="49"/>
      <c r="G4" s="49"/>
      <c r="H4" s="49"/>
    </row>
    <row r="5" spans="1:8" ht="15.75" x14ac:dyDescent="0.25">
      <c r="A5" s="45" t="s">
        <v>129</v>
      </c>
      <c r="B5" s="45"/>
      <c r="C5" s="45"/>
      <c r="D5" s="45"/>
      <c r="E5" s="45"/>
      <c r="F5" s="45"/>
      <c r="G5" s="45"/>
      <c r="H5" s="45"/>
    </row>
    <row r="6" spans="1:8" ht="15.75" x14ac:dyDescent="0.25">
      <c r="A6" s="46" t="s">
        <v>7</v>
      </c>
      <c r="B6" s="46"/>
      <c r="C6" s="46"/>
      <c r="D6" s="46"/>
      <c r="E6" s="46"/>
      <c r="F6" s="46"/>
      <c r="G6" s="46"/>
      <c r="H6" s="46"/>
    </row>
    <row r="7" spans="1:8" ht="15.75" x14ac:dyDescent="0.25">
      <c r="A7" s="48" t="s">
        <v>3</v>
      </c>
      <c r="B7" s="48" t="s">
        <v>4</v>
      </c>
      <c r="C7" s="48" t="s">
        <v>5</v>
      </c>
      <c r="D7" s="48"/>
      <c r="E7" s="48" t="s">
        <v>128</v>
      </c>
      <c r="F7" s="48"/>
      <c r="G7" s="48"/>
      <c r="H7" s="48"/>
    </row>
    <row r="8" spans="1:8" ht="15.75" x14ac:dyDescent="0.25">
      <c r="A8" s="48"/>
      <c r="B8" s="48"/>
      <c r="C8" s="9" t="s">
        <v>8</v>
      </c>
      <c r="D8" s="9" t="s">
        <v>9</v>
      </c>
      <c r="E8" s="16" t="s">
        <v>6</v>
      </c>
      <c r="F8" s="16" t="s">
        <v>115</v>
      </c>
      <c r="G8" s="16" t="s">
        <v>116</v>
      </c>
      <c r="H8" s="16"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49" si="3">E34*0.4</f>
        <v>1200000</v>
      </c>
      <c r="H34" s="21">
        <f t="shared" ref="H34:H49"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6">
        <f>'[1]BG-ODT-29'!$D$91</f>
        <v>1500000</v>
      </c>
      <c r="F38" s="21">
        <f t="shared" si="0"/>
        <v>900000</v>
      </c>
      <c r="G38" s="21">
        <f t="shared" si="3"/>
        <v>600000</v>
      </c>
      <c r="H38" s="21">
        <f t="shared" si="4"/>
        <v>300000</v>
      </c>
    </row>
    <row r="39" spans="1:8" ht="47.25" x14ac:dyDescent="0.25">
      <c r="A39" s="4">
        <v>30</v>
      </c>
      <c r="B39" s="7" t="s">
        <v>79</v>
      </c>
      <c r="C39" s="7" t="s">
        <v>80</v>
      </c>
      <c r="D39" s="7" t="s">
        <v>81</v>
      </c>
      <c r="E39" s="6">
        <f>'[1]BG-ODT-30'!$D$91</f>
        <v>1600000</v>
      </c>
      <c r="F39" s="21">
        <f t="shared" si="0"/>
        <v>960000</v>
      </c>
      <c r="G39" s="21">
        <f t="shared" si="3"/>
        <v>640000</v>
      </c>
      <c r="H39" s="21">
        <f t="shared" si="4"/>
        <v>320000</v>
      </c>
    </row>
    <row r="40" spans="1:8" ht="31.5" x14ac:dyDescent="0.25">
      <c r="A40" s="4">
        <v>31</v>
      </c>
      <c r="B40" s="7" t="s">
        <v>82</v>
      </c>
      <c r="C40" s="7" t="s">
        <v>81</v>
      </c>
      <c r="D40" s="7" t="s">
        <v>83</v>
      </c>
      <c r="E40" s="6">
        <f>'[1]BG-ODT-31'!$D$91</f>
        <v>1300000</v>
      </c>
      <c r="F40" s="21">
        <f t="shared" si="0"/>
        <v>780000</v>
      </c>
      <c r="G40" s="21">
        <f t="shared" si="3"/>
        <v>520000</v>
      </c>
      <c r="H40" s="21">
        <f t="shared" si="4"/>
        <v>260000</v>
      </c>
    </row>
    <row r="41" spans="1:8" ht="31.5" x14ac:dyDescent="0.25">
      <c r="A41" s="4">
        <v>32</v>
      </c>
      <c r="B41" s="7" t="s">
        <v>84</v>
      </c>
      <c r="C41" s="7" t="s">
        <v>85</v>
      </c>
      <c r="D41" s="7" t="s">
        <v>86</v>
      </c>
      <c r="E41" s="6">
        <f>'[1]BG-ODT-32'!$D$91</f>
        <v>1100000</v>
      </c>
      <c r="F41" s="21">
        <f t="shared" si="0"/>
        <v>660000</v>
      </c>
      <c r="G41" s="21">
        <f t="shared" si="3"/>
        <v>440000</v>
      </c>
      <c r="H41" s="21">
        <f t="shared" si="4"/>
        <v>220000</v>
      </c>
    </row>
    <row r="42" spans="1:8" ht="47.25" x14ac:dyDescent="0.25">
      <c r="A42" s="4">
        <v>33</v>
      </c>
      <c r="B42" s="7" t="s">
        <v>87</v>
      </c>
      <c r="C42" s="7" t="s">
        <v>88</v>
      </c>
      <c r="D42" s="7" t="s">
        <v>89</v>
      </c>
      <c r="E42" s="6">
        <f>'[1]BG-ODT-33'!$D$91</f>
        <v>1600000</v>
      </c>
      <c r="F42" s="21">
        <f t="shared" si="0"/>
        <v>960000</v>
      </c>
      <c r="G42" s="21">
        <f t="shared" si="3"/>
        <v>640000</v>
      </c>
      <c r="H42" s="21">
        <f t="shared" si="4"/>
        <v>320000</v>
      </c>
    </row>
    <row r="43" spans="1:8" ht="47.25" x14ac:dyDescent="0.25">
      <c r="A43" s="4">
        <v>34</v>
      </c>
      <c r="B43" s="7" t="s">
        <v>90</v>
      </c>
      <c r="C43" s="7" t="s">
        <v>91</v>
      </c>
      <c r="D43" s="7" t="s">
        <v>92</v>
      </c>
      <c r="E43" s="6">
        <f>'[1]BG-ODT-34'!$D$91</f>
        <v>1600000</v>
      </c>
      <c r="F43" s="21">
        <f t="shared" si="0"/>
        <v>960000</v>
      </c>
      <c r="G43" s="21">
        <f t="shared" si="3"/>
        <v>640000</v>
      </c>
      <c r="H43" s="21">
        <f t="shared" si="4"/>
        <v>320000</v>
      </c>
    </row>
    <row r="44" spans="1:8" ht="63" x14ac:dyDescent="0.25">
      <c r="A44" s="4">
        <v>35</v>
      </c>
      <c r="B44" s="7" t="s">
        <v>93</v>
      </c>
      <c r="C44" s="7" t="s">
        <v>94</v>
      </c>
      <c r="D44" s="7" t="s">
        <v>95</v>
      </c>
      <c r="E44" s="6">
        <f>'[1]BG-ODT-35'!$D$91</f>
        <v>1500000</v>
      </c>
      <c r="F44" s="21">
        <f t="shared" si="0"/>
        <v>900000</v>
      </c>
      <c r="G44" s="21">
        <f t="shared" si="3"/>
        <v>600000</v>
      </c>
      <c r="H44" s="21">
        <f t="shared" si="4"/>
        <v>300000</v>
      </c>
    </row>
    <row r="45" spans="1:8" ht="47.25" x14ac:dyDescent="0.25">
      <c r="A45" s="4">
        <v>36</v>
      </c>
      <c r="B45" s="7" t="s">
        <v>96</v>
      </c>
      <c r="C45" s="7" t="s">
        <v>97</v>
      </c>
      <c r="D45" s="7" t="s">
        <v>98</v>
      </c>
      <c r="E45" s="6">
        <f>'[1]BG-ODT-36'!$D$91</f>
        <v>1500000</v>
      </c>
      <c r="F45" s="21">
        <f t="shared" si="0"/>
        <v>900000</v>
      </c>
      <c r="G45" s="21">
        <f t="shared" si="3"/>
        <v>600000</v>
      </c>
      <c r="H45" s="21">
        <f t="shared" si="4"/>
        <v>300000</v>
      </c>
    </row>
    <row r="46" spans="1:8" ht="78.75" x14ac:dyDescent="0.25">
      <c r="A46" s="4">
        <v>37</v>
      </c>
      <c r="B46" s="7" t="s">
        <v>99</v>
      </c>
      <c r="C46" s="7" t="s">
        <v>100</v>
      </c>
      <c r="D46" s="7" t="s">
        <v>101</v>
      </c>
      <c r="E46" s="6">
        <f>'[1]BG-ODT-37'!$D$91</f>
        <v>1500000</v>
      </c>
      <c r="F46" s="21">
        <f t="shared" si="0"/>
        <v>900000</v>
      </c>
      <c r="G46" s="21">
        <f t="shared" si="3"/>
        <v>600000</v>
      </c>
      <c r="H46" s="21">
        <f t="shared" si="4"/>
        <v>300000</v>
      </c>
    </row>
    <row r="47" spans="1:8" ht="31.5" x14ac:dyDescent="0.25">
      <c r="A47" s="4">
        <v>38</v>
      </c>
      <c r="B47" s="7" t="s">
        <v>102</v>
      </c>
      <c r="C47" s="7" t="s">
        <v>103</v>
      </c>
      <c r="D47" s="7" t="s">
        <v>104</v>
      </c>
      <c r="E47" s="6">
        <f>'[1]BG-ODT-38'!$D$91</f>
        <v>1100000</v>
      </c>
      <c r="F47" s="21">
        <f t="shared" si="0"/>
        <v>660000</v>
      </c>
      <c r="G47" s="21">
        <f t="shared" si="3"/>
        <v>440000</v>
      </c>
      <c r="H47" s="21">
        <f t="shared" si="4"/>
        <v>220000</v>
      </c>
    </row>
    <row r="48" spans="1:8" ht="31.5" x14ac:dyDescent="0.25">
      <c r="A48" s="4">
        <v>39</v>
      </c>
      <c r="B48" s="7" t="s">
        <v>105</v>
      </c>
      <c r="C48" s="7" t="s">
        <v>106</v>
      </c>
      <c r="D48" s="7" t="s">
        <v>107</v>
      </c>
      <c r="E48" s="6">
        <f>'[1]BG-ODT-39'!$D$91</f>
        <v>1200000</v>
      </c>
      <c r="F48" s="21">
        <f t="shared" si="0"/>
        <v>720000</v>
      </c>
      <c r="G48" s="21">
        <f t="shared" si="3"/>
        <v>480000</v>
      </c>
      <c r="H48" s="21">
        <f t="shared" si="4"/>
        <v>240000</v>
      </c>
    </row>
    <row r="49" spans="1:8" ht="31.5" x14ac:dyDescent="0.25">
      <c r="A49" s="4">
        <v>40</v>
      </c>
      <c r="B49" s="7" t="s">
        <v>108</v>
      </c>
      <c r="C49" s="7" t="s">
        <v>109</v>
      </c>
      <c r="D49" s="7" t="s">
        <v>110</v>
      </c>
      <c r="E49" s="6">
        <f>'[1]BG-ODT-40'!$D$91</f>
        <v>1700000</v>
      </c>
      <c r="F49" s="21">
        <f t="shared" si="0"/>
        <v>1020000</v>
      </c>
      <c r="G49" s="21">
        <f t="shared" si="3"/>
        <v>680000</v>
      </c>
      <c r="H49" s="21">
        <f t="shared" si="4"/>
        <v>340000</v>
      </c>
    </row>
    <row r="50" spans="1:8" ht="15.75" x14ac:dyDescent="0.25">
      <c r="A50" s="4">
        <v>41</v>
      </c>
      <c r="B50" s="7" t="s">
        <v>111</v>
      </c>
      <c r="C50" s="7"/>
      <c r="D50" s="7"/>
      <c r="E50" s="8"/>
      <c r="F50" s="21"/>
      <c r="G50" s="21"/>
      <c r="H50" s="21"/>
    </row>
    <row r="51" spans="1:8" ht="31.5" x14ac:dyDescent="0.25">
      <c r="A51" s="4" t="s">
        <v>131</v>
      </c>
      <c r="B51" s="7" t="s">
        <v>112</v>
      </c>
      <c r="C51" s="7"/>
      <c r="D51" s="7"/>
      <c r="E51" s="6">
        <f>'[1]BG-ODT-41'!$D$91</f>
        <v>4400000</v>
      </c>
      <c r="F51" s="21">
        <f t="shared" si="0"/>
        <v>2640000</v>
      </c>
      <c r="G51" s="21">
        <f t="shared" ref="G51:G52" si="5">E51*0.4</f>
        <v>1760000</v>
      </c>
      <c r="H51" s="21">
        <f t="shared" ref="H51:H52" si="6">E51*0.2</f>
        <v>880000</v>
      </c>
    </row>
    <row r="52" spans="1:8" ht="47.25" x14ac:dyDescent="0.25">
      <c r="A52" s="4" t="s">
        <v>132</v>
      </c>
      <c r="B52" s="7" t="s">
        <v>113</v>
      </c>
      <c r="C52" s="7"/>
      <c r="D52" s="7"/>
      <c r="E52" s="6">
        <f>'[1]BG-ODT-42'!$D$91</f>
        <v>2100000</v>
      </c>
      <c r="F52" s="21">
        <f t="shared" si="0"/>
        <v>1260000</v>
      </c>
      <c r="G52" s="21">
        <f t="shared" si="5"/>
        <v>840000</v>
      </c>
      <c r="H52" s="21">
        <f t="shared" si="6"/>
        <v>420000</v>
      </c>
    </row>
    <row r="53" spans="1:8" ht="15.75" x14ac:dyDescent="0.25">
      <c r="A53" s="47" t="s">
        <v>133</v>
      </c>
      <c r="B53" s="47"/>
      <c r="C53" s="47"/>
      <c r="D53" s="47"/>
      <c r="E53" s="47"/>
      <c r="F53" s="47"/>
      <c r="G53" s="47"/>
      <c r="H53" s="47"/>
    </row>
    <row r="54" spans="1:8" ht="15.75" x14ac:dyDescent="0.25">
      <c r="A54" s="41" t="s">
        <v>10</v>
      </c>
      <c r="B54" s="41"/>
      <c r="C54" s="41"/>
      <c r="D54" s="41"/>
      <c r="E54" s="42"/>
      <c r="F54" s="42"/>
      <c r="G54" s="42"/>
      <c r="H54" s="42"/>
    </row>
    <row r="55" spans="1:8" ht="15.75" x14ac:dyDescent="0.25">
      <c r="A55" s="4">
        <v>1</v>
      </c>
      <c r="B55" s="7" t="s">
        <v>130</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2:B2"/>
    <mergeCell ref="G2:H2"/>
    <mergeCell ref="A4:H4"/>
    <mergeCell ref="A5:H5"/>
    <mergeCell ref="A6:H6"/>
    <mergeCell ref="A54:H54"/>
    <mergeCell ref="A7:A8"/>
    <mergeCell ref="B7:B8"/>
    <mergeCell ref="C7:D7"/>
    <mergeCell ref="E7:H7"/>
    <mergeCell ref="A53:H53"/>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53"/>
  <sheetViews>
    <sheetView view="pageBreakPreview" zoomScaleNormal="100" zoomScaleSheetLayoutView="100" workbookViewId="0">
      <selection activeCell="E7" sqref="E7:H7"/>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3" t="s">
        <v>163</v>
      </c>
      <c r="B2" s="43"/>
      <c r="C2" s="14"/>
      <c r="D2" s="14"/>
      <c r="E2" s="15"/>
      <c r="F2" s="15"/>
      <c r="G2" s="44" t="s">
        <v>134</v>
      </c>
      <c r="H2" s="44"/>
    </row>
    <row r="3" spans="1:8" ht="15.75" x14ac:dyDescent="0.25">
      <c r="A3" s="13"/>
      <c r="B3" s="14"/>
      <c r="C3" s="14"/>
      <c r="D3" s="14"/>
      <c r="E3" s="15"/>
      <c r="F3" s="15"/>
      <c r="G3" s="15"/>
      <c r="H3" s="15"/>
    </row>
    <row r="4" spans="1:8" ht="15.75" x14ac:dyDescent="0.25">
      <c r="A4" s="49" t="s">
        <v>170</v>
      </c>
      <c r="B4" s="49"/>
      <c r="C4" s="49"/>
      <c r="D4" s="49"/>
      <c r="E4" s="49"/>
      <c r="F4" s="49"/>
      <c r="G4" s="49"/>
      <c r="H4" s="49"/>
    </row>
    <row r="5" spans="1:8" ht="15.75" x14ac:dyDescent="0.25">
      <c r="A5" s="45" t="s">
        <v>129</v>
      </c>
      <c r="B5" s="45"/>
      <c r="C5" s="45"/>
      <c r="D5" s="45"/>
      <c r="E5" s="45"/>
      <c r="F5" s="45"/>
      <c r="G5" s="45"/>
      <c r="H5" s="45"/>
    </row>
    <row r="6" spans="1:8" ht="15.75" x14ac:dyDescent="0.25">
      <c r="A6" s="46" t="s">
        <v>7</v>
      </c>
      <c r="B6" s="46"/>
      <c r="C6" s="46"/>
      <c r="D6" s="46"/>
      <c r="E6" s="46"/>
      <c r="F6" s="46"/>
      <c r="G6" s="46"/>
      <c r="H6" s="46"/>
    </row>
    <row r="7" spans="1:8" ht="15.75" x14ac:dyDescent="0.25">
      <c r="A7" s="48" t="s">
        <v>3</v>
      </c>
      <c r="B7" s="48" t="s">
        <v>4</v>
      </c>
      <c r="C7" s="48" t="s">
        <v>5</v>
      </c>
      <c r="D7" s="48"/>
      <c r="E7" s="48" t="s">
        <v>171</v>
      </c>
      <c r="F7" s="48"/>
      <c r="G7" s="48"/>
      <c r="H7" s="48"/>
    </row>
    <row r="8" spans="1:8" ht="15.75" x14ac:dyDescent="0.25">
      <c r="A8" s="48"/>
      <c r="B8" s="48"/>
      <c r="C8" s="9" t="s">
        <v>8</v>
      </c>
      <c r="D8" s="9" t="s">
        <v>9</v>
      </c>
      <c r="E8" s="16" t="s">
        <v>6</v>
      </c>
      <c r="F8" s="16" t="s">
        <v>115</v>
      </c>
      <c r="G8" s="16" t="s">
        <v>116</v>
      </c>
      <c r="H8" s="16" t="s">
        <v>117</v>
      </c>
    </row>
    <row r="9" spans="1:8" ht="15.75" x14ac:dyDescent="0.25">
      <c r="A9" s="9">
        <v>1</v>
      </c>
      <c r="B9" s="37" t="s">
        <v>142</v>
      </c>
      <c r="C9" s="38"/>
      <c r="D9" s="38"/>
      <c r="E9" s="4"/>
      <c r="F9" s="4"/>
      <c r="G9" s="4"/>
      <c r="H9" s="4"/>
    </row>
    <row r="10" spans="1:8" ht="47.25" x14ac:dyDescent="0.25">
      <c r="A10" s="4" t="s">
        <v>165</v>
      </c>
      <c r="B10" s="38" t="s">
        <v>143</v>
      </c>
      <c r="C10" s="38" t="s">
        <v>144</v>
      </c>
      <c r="D10" s="38" t="s">
        <v>145</v>
      </c>
      <c r="E10" s="6">
        <f>'32.1. Đất ở tại nông thôn'!E10*0.8</f>
        <v>368000</v>
      </c>
      <c r="F10" s="6">
        <f>'32.1. Đất ở tại nông thôn'!F10*0.8</f>
        <v>220800</v>
      </c>
      <c r="G10" s="6"/>
      <c r="H10" s="6"/>
    </row>
    <row r="11" spans="1:8" ht="31.5" x14ac:dyDescent="0.25">
      <c r="A11" s="4" t="s">
        <v>166</v>
      </c>
      <c r="B11" s="38" t="s">
        <v>146</v>
      </c>
      <c r="C11" s="38" t="s">
        <v>147</v>
      </c>
      <c r="D11" s="38" t="s">
        <v>148</v>
      </c>
      <c r="E11" s="6">
        <f>'32.1. Đất ở tại nông thôn'!E11*0.8</f>
        <v>352000</v>
      </c>
      <c r="F11" s="6">
        <f>'32.1. Đất ở tại nông thôn'!F11*0.8</f>
        <v>211200</v>
      </c>
      <c r="G11" s="6"/>
      <c r="H11" s="6"/>
    </row>
    <row r="12" spans="1:8" ht="15.75" x14ac:dyDescent="0.25">
      <c r="A12" s="4">
        <v>2</v>
      </c>
      <c r="B12" s="39" t="s">
        <v>149</v>
      </c>
      <c r="C12" s="39" t="s">
        <v>150</v>
      </c>
      <c r="D12" s="39" t="s">
        <v>151</v>
      </c>
      <c r="E12" s="6">
        <f>'32.1. Đất ở tại nông thôn'!E12*0.8</f>
        <v>312000</v>
      </c>
      <c r="F12" s="6">
        <f>'32.1. Đất ở tại nông thôn'!F12*0.8</f>
        <v>187200</v>
      </c>
      <c r="G12" s="6">
        <f>'32.1. Đất ở tại nông thôn'!G12*0.8</f>
        <v>124800</v>
      </c>
      <c r="H12" s="6">
        <f>'32.1. Đất ở tại nông thôn'!H12*0.8</f>
        <v>62400</v>
      </c>
    </row>
    <row r="13" spans="1:8" ht="31.5" x14ac:dyDescent="0.25">
      <c r="A13" s="4">
        <f t="shared" ref="A13:A15" si="0">1+A12</f>
        <v>3</v>
      </c>
      <c r="B13" s="39" t="s">
        <v>152</v>
      </c>
      <c r="C13" s="39" t="s">
        <v>153</v>
      </c>
      <c r="D13" s="39" t="s">
        <v>154</v>
      </c>
      <c r="E13" s="6">
        <f>'32.1. Đất ở tại nông thôn'!E13*0.8</f>
        <v>312000</v>
      </c>
      <c r="F13" s="6">
        <f>'32.1. Đất ở tại nông thôn'!F13*0.8</f>
        <v>187200</v>
      </c>
      <c r="G13" s="6">
        <f>'32.1. Đất ở tại nông thôn'!G13*0.8</f>
        <v>124800</v>
      </c>
      <c r="H13" s="6">
        <f>'32.1. Đất ở tại nông thôn'!H13*0.8</f>
        <v>62400</v>
      </c>
    </row>
    <row r="14" spans="1:8" ht="31.5" x14ac:dyDescent="0.25">
      <c r="A14" s="4">
        <f t="shared" si="0"/>
        <v>4</v>
      </c>
      <c r="B14" s="39" t="s">
        <v>155</v>
      </c>
      <c r="C14" s="39" t="s">
        <v>156</v>
      </c>
      <c r="D14" s="39" t="s">
        <v>157</v>
      </c>
      <c r="E14" s="6">
        <f>'32.1. Đất ở tại nông thôn'!E14*0.8</f>
        <v>312000</v>
      </c>
      <c r="F14" s="6">
        <f>'32.1. Đất ở tại nông thôn'!F14*0.8</f>
        <v>187200</v>
      </c>
      <c r="G14" s="6">
        <f>'32.1. Đất ở tại nông thôn'!G14*0.8</f>
        <v>124800</v>
      </c>
      <c r="H14" s="6">
        <f>'32.1. Đất ở tại nông thôn'!H14*0.8</f>
        <v>62400</v>
      </c>
    </row>
    <row r="15" spans="1:8" ht="15.75" x14ac:dyDescent="0.25">
      <c r="A15" s="4">
        <f t="shared" si="0"/>
        <v>5</v>
      </c>
      <c r="B15" s="39" t="s">
        <v>158</v>
      </c>
      <c r="C15" s="39" t="s">
        <v>159</v>
      </c>
      <c r="D15" s="39" t="s">
        <v>160</v>
      </c>
      <c r="E15" s="6">
        <f>'32.1. Đất ở tại nông thôn'!E15*0.8</f>
        <v>336000</v>
      </c>
      <c r="F15" s="6">
        <f>'32.1. Đất ở tại nông thôn'!F15*0.8</f>
        <v>201600</v>
      </c>
      <c r="G15" s="6">
        <f>'32.1. Đất ở tại nông thôn'!G15*0.8</f>
        <v>134400</v>
      </c>
      <c r="H15" s="6">
        <f>'32.1. Đất ở tại nông thôn'!H15*0.8</f>
        <v>67200</v>
      </c>
    </row>
    <row r="16" spans="1:8" ht="15.75" x14ac:dyDescent="0.25">
      <c r="A16" s="47" t="s">
        <v>168</v>
      </c>
      <c r="B16" s="47"/>
      <c r="C16" s="47"/>
      <c r="D16" s="47"/>
      <c r="E16" s="47"/>
      <c r="F16" s="47"/>
      <c r="G16" s="47"/>
      <c r="H16" s="47"/>
    </row>
    <row r="17" spans="1:8" ht="15.75" x14ac:dyDescent="0.25">
      <c r="A17" s="41" t="s">
        <v>169</v>
      </c>
      <c r="B17" s="41"/>
      <c r="C17" s="41"/>
      <c r="D17" s="41"/>
      <c r="E17" s="42"/>
      <c r="F17" s="42"/>
      <c r="G17" s="42"/>
      <c r="H17" s="42"/>
    </row>
    <row r="18" spans="1:8" ht="31.5" x14ac:dyDescent="0.25">
      <c r="A18" s="4">
        <v>3</v>
      </c>
      <c r="B18" s="38" t="s">
        <v>167</v>
      </c>
      <c r="C18" s="36"/>
      <c r="D18" s="36"/>
      <c r="E18" s="6">
        <f>'32.1. Đất ở tại nông thôn'!E18*0.8</f>
        <v>134400</v>
      </c>
      <c r="F18" s="6"/>
      <c r="G18" s="6"/>
      <c r="H18" s="6"/>
    </row>
    <row r="19" spans="1:8" ht="62.25" customHeight="1" x14ac:dyDescent="0.25">
      <c r="A19" s="14"/>
      <c r="B19" s="14"/>
      <c r="C19" s="14"/>
      <c r="D19" s="14"/>
      <c r="E19" s="15"/>
      <c r="F19" s="15"/>
      <c r="G19" s="15"/>
      <c r="H19" s="15"/>
    </row>
    <row r="20" spans="1:8" ht="62.25" customHeight="1" x14ac:dyDescent="0.25">
      <c r="A20" s="14"/>
      <c r="B20" s="14"/>
      <c r="C20" s="14"/>
      <c r="D20" s="14"/>
      <c r="E20" s="15"/>
      <c r="F20" s="15"/>
      <c r="G20" s="15"/>
      <c r="H20" s="15"/>
    </row>
    <row r="21" spans="1:8" ht="62.25" customHeight="1" x14ac:dyDescent="0.25">
      <c r="A21" s="14"/>
      <c r="B21" s="14"/>
      <c r="C21" s="14"/>
      <c r="D21" s="14"/>
      <c r="E21" s="15"/>
      <c r="F21" s="15"/>
      <c r="G21" s="15"/>
      <c r="H21" s="15"/>
    </row>
    <row r="22" spans="1:8" ht="62.25" customHeight="1" x14ac:dyDescent="0.25">
      <c r="A22" s="14"/>
      <c r="B22" s="14"/>
      <c r="C22" s="14"/>
      <c r="D22" s="14"/>
      <c r="E22" s="15"/>
      <c r="F22" s="15"/>
      <c r="G22" s="15"/>
      <c r="H22" s="15"/>
    </row>
    <row r="23" spans="1:8" ht="62.25" customHeight="1" x14ac:dyDescent="0.25">
      <c r="A23" s="14"/>
      <c r="B23" s="14"/>
      <c r="C23" s="14"/>
      <c r="D23" s="14"/>
      <c r="E23" s="15"/>
      <c r="F23" s="15"/>
      <c r="G23" s="15"/>
      <c r="H23" s="15"/>
    </row>
    <row r="24" spans="1:8" ht="62.25" customHeight="1" x14ac:dyDescent="0.25">
      <c r="A24" s="14"/>
      <c r="B24" s="14"/>
      <c r="C24" s="14"/>
      <c r="D24" s="14"/>
      <c r="E24" s="15"/>
      <c r="F24" s="15"/>
      <c r="G24" s="15"/>
      <c r="H24" s="15"/>
    </row>
    <row r="25" spans="1:8" ht="62.25" customHeight="1" x14ac:dyDescent="0.25">
      <c r="A25" s="14"/>
      <c r="B25" s="14"/>
      <c r="C25" s="14"/>
      <c r="D25" s="14"/>
      <c r="E25" s="15"/>
      <c r="F25" s="15"/>
      <c r="G25" s="15"/>
      <c r="H25" s="15"/>
    </row>
    <row r="26" spans="1:8" ht="62.25" customHeight="1" x14ac:dyDescent="0.25">
      <c r="A26" s="14"/>
      <c r="B26" s="14"/>
      <c r="C26" s="14"/>
      <c r="D26" s="14"/>
      <c r="E26" s="15"/>
      <c r="F26" s="15"/>
      <c r="G26" s="15"/>
      <c r="H26" s="15"/>
    </row>
    <row r="27" spans="1:8" ht="62.25" customHeight="1" x14ac:dyDescent="0.25">
      <c r="A27" s="14"/>
      <c r="B27" s="14"/>
      <c r="C27" s="14"/>
      <c r="D27" s="14"/>
      <c r="E27" s="15"/>
      <c r="F27" s="15"/>
      <c r="G27" s="15"/>
      <c r="H27" s="15"/>
    </row>
    <row r="28" spans="1:8" ht="62.25" customHeight="1" x14ac:dyDescent="0.25">
      <c r="A28" s="14"/>
      <c r="B28" s="14"/>
      <c r="C28" s="14"/>
      <c r="D28" s="14"/>
      <c r="E28" s="15"/>
      <c r="F28" s="15"/>
      <c r="G28" s="15"/>
      <c r="H28" s="15"/>
    </row>
    <row r="29" spans="1:8" ht="62.25" customHeight="1" x14ac:dyDescent="0.25">
      <c r="A29" s="14"/>
      <c r="B29" s="14"/>
      <c r="C29" s="14"/>
      <c r="D29" s="14"/>
      <c r="E29" s="15"/>
      <c r="F29" s="15"/>
      <c r="G29" s="15"/>
      <c r="H29" s="15"/>
    </row>
    <row r="30" spans="1:8" ht="62.25" customHeight="1" x14ac:dyDescent="0.25">
      <c r="A30" s="14"/>
      <c r="B30" s="14"/>
      <c r="C30" s="14"/>
      <c r="D30" s="14"/>
      <c r="E30" s="15"/>
      <c r="F30" s="15"/>
      <c r="G30" s="15"/>
      <c r="H30" s="15"/>
    </row>
    <row r="31" spans="1:8" ht="62.25" customHeight="1" x14ac:dyDescent="0.25">
      <c r="A31" s="14"/>
      <c r="B31" s="14"/>
      <c r="C31" s="14"/>
      <c r="D31" s="14"/>
      <c r="E31" s="15"/>
      <c r="F31" s="15"/>
      <c r="G31" s="15"/>
      <c r="H31" s="15"/>
    </row>
    <row r="32" spans="1:8"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sheetData>
  <mergeCells count="11">
    <mergeCell ref="A17:H17"/>
    <mergeCell ref="A2:B2"/>
    <mergeCell ref="G2:H2"/>
    <mergeCell ref="A4:H4"/>
    <mergeCell ref="A5:H5"/>
    <mergeCell ref="A6:H6"/>
    <mergeCell ref="A7:A8"/>
    <mergeCell ref="B7:B8"/>
    <mergeCell ref="C7:D7"/>
    <mergeCell ref="E7:H7"/>
    <mergeCell ref="A16:H1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10"/>
  <sheetViews>
    <sheetView view="pageBreakPreview" topLeftCell="A9" zoomScaleNormal="100" zoomScaleSheetLayoutView="100" workbookViewId="0">
      <selection activeCell="A4" sqref="A4:H4"/>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3" t="s">
        <v>125</v>
      </c>
      <c r="B2" s="43"/>
      <c r="C2" s="14"/>
      <c r="D2" s="14"/>
      <c r="E2" s="15"/>
      <c r="F2" s="15"/>
      <c r="G2" s="44" t="s">
        <v>126</v>
      </c>
      <c r="H2" s="44"/>
    </row>
    <row r="3" spans="1:8" ht="15.75" x14ac:dyDescent="0.25">
      <c r="A3" s="13"/>
      <c r="B3" s="14"/>
      <c r="C3" s="14"/>
      <c r="D3" s="14"/>
      <c r="E3" s="15"/>
      <c r="F3" s="15"/>
      <c r="G3" s="15"/>
      <c r="H3" s="15"/>
    </row>
    <row r="4" spans="1:8" ht="15.75" x14ac:dyDescent="0.25">
      <c r="A4" s="49" t="s">
        <v>136</v>
      </c>
      <c r="B4" s="49"/>
      <c r="C4" s="49"/>
      <c r="D4" s="49"/>
      <c r="E4" s="49"/>
      <c r="F4" s="49"/>
      <c r="G4" s="49"/>
      <c r="H4" s="49"/>
    </row>
    <row r="5" spans="1:8" ht="15.75" x14ac:dyDescent="0.25">
      <c r="A5" s="45" t="s">
        <v>129</v>
      </c>
      <c r="B5" s="45"/>
      <c r="C5" s="45"/>
      <c r="D5" s="45"/>
      <c r="E5" s="45"/>
      <c r="F5" s="45"/>
      <c r="G5" s="45"/>
      <c r="H5" s="45"/>
    </row>
    <row r="6" spans="1:8" ht="15.75" x14ac:dyDescent="0.25">
      <c r="A6" s="46" t="s">
        <v>7</v>
      </c>
      <c r="B6" s="46"/>
      <c r="C6" s="46"/>
      <c r="D6" s="46"/>
      <c r="E6" s="46"/>
      <c r="F6" s="46"/>
      <c r="G6" s="46"/>
      <c r="H6" s="46"/>
    </row>
    <row r="7" spans="1:8" ht="15.75" x14ac:dyDescent="0.25">
      <c r="A7" s="48" t="s">
        <v>3</v>
      </c>
      <c r="B7" s="48" t="s">
        <v>4</v>
      </c>
      <c r="C7" s="48" t="s">
        <v>5</v>
      </c>
      <c r="D7" s="48"/>
      <c r="E7" s="57" t="s">
        <v>128</v>
      </c>
      <c r="F7" s="58"/>
      <c r="G7" s="58"/>
      <c r="H7" s="59"/>
    </row>
    <row r="8" spans="1:8" ht="15.75" x14ac:dyDescent="0.25">
      <c r="A8" s="48"/>
      <c r="B8" s="48"/>
      <c r="C8" s="9" t="s">
        <v>8</v>
      </c>
      <c r="D8" s="9" t="s">
        <v>9</v>
      </c>
      <c r="E8" s="16" t="s">
        <v>6</v>
      </c>
      <c r="F8" s="17" t="s">
        <v>115</v>
      </c>
      <c r="G8" s="17" t="s">
        <v>116</v>
      </c>
      <c r="H8" s="17"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49" si="3">E34*0.4</f>
        <v>1200000</v>
      </c>
      <c r="H34" s="21">
        <f t="shared" ref="H34:H49"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22">
        <f>'[1]BG-ODT-29'!$D$91</f>
        <v>1500000</v>
      </c>
      <c r="F38" s="21">
        <f t="shared" si="0"/>
        <v>900000</v>
      </c>
      <c r="G38" s="21">
        <f t="shared" si="3"/>
        <v>600000</v>
      </c>
      <c r="H38" s="21">
        <f t="shared" si="4"/>
        <v>300000</v>
      </c>
    </row>
    <row r="39" spans="1:8" ht="47.25" x14ac:dyDescent="0.25">
      <c r="A39" s="4">
        <v>30</v>
      </c>
      <c r="B39" s="7" t="s">
        <v>79</v>
      </c>
      <c r="C39" s="7" t="s">
        <v>80</v>
      </c>
      <c r="D39" s="7" t="s">
        <v>81</v>
      </c>
      <c r="E39" s="22">
        <f>'[1]BG-ODT-30'!$D$91</f>
        <v>1600000</v>
      </c>
      <c r="F39" s="21">
        <f t="shared" si="0"/>
        <v>960000</v>
      </c>
      <c r="G39" s="21">
        <f t="shared" si="3"/>
        <v>640000</v>
      </c>
      <c r="H39" s="21">
        <f t="shared" si="4"/>
        <v>320000</v>
      </c>
    </row>
    <row r="40" spans="1:8" ht="31.5" x14ac:dyDescent="0.25">
      <c r="A40" s="4">
        <v>31</v>
      </c>
      <c r="B40" s="7" t="s">
        <v>82</v>
      </c>
      <c r="C40" s="7" t="s">
        <v>81</v>
      </c>
      <c r="D40" s="7" t="s">
        <v>83</v>
      </c>
      <c r="E40" s="22">
        <f>'[1]BG-ODT-31'!$D$91</f>
        <v>1300000</v>
      </c>
      <c r="F40" s="21">
        <f t="shared" si="0"/>
        <v>780000</v>
      </c>
      <c r="G40" s="21">
        <f t="shared" si="3"/>
        <v>520000</v>
      </c>
      <c r="H40" s="21">
        <f t="shared" si="4"/>
        <v>260000</v>
      </c>
    </row>
    <row r="41" spans="1:8" ht="31.5" x14ac:dyDescent="0.25">
      <c r="A41" s="4">
        <v>32</v>
      </c>
      <c r="B41" s="7" t="s">
        <v>84</v>
      </c>
      <c r="C41" s="7" t="s">
        <v>85</v>
      </c>
      <c r="D41" s="7" t="s">
        <v>86</v>
      </c>
      <c r="E41" s="22">
        <f>'[1]BG-ODT-32'!$D$91</f>
        <v>1100000</v>
      </c>
      <c r="F41" s="21">
        <f t="shared" si="0"/>
        <v>660000</v>
      </c>
      <c r="G41" s="21">
        <f t="shared" si="3"/>
        <v>440000</v>
      </c>
      <c r="H41" s="21">
        <f t="shared" si="4"/>
        <v>220000</v>
      </c>
    </row>
    <row r="42" spans="1:8" ht="47.25" x14ac:dyDescent="0.25">
      <c r="A42" s="4">
        <v>33</v>
      </c>
      <c r="B42" s="7" t="s">
        <v>87</v>
      </c>
      <c r="C42" s="7" t="s">
        <v>88</v>
      </c>
      <c r="D42" s="7" t="s">
        <v>89</v>
      </c>
      <c r="E42" s="22">
        <f>'[1]BG-ODT-33'!$D$91</f>
        <v>1600000</v>
      </c>
      <c r="F42" s="21">
        <f t="shared" si="0"/>
        <v>960000</v>
      </c>
      <c r="G42" s="21">
        <f t="shared" si="3"/>
        <v>640000</v>
      </c>
      <c r="H42" s="21">
        <f t="shared" si="4"/>
        <v>320000</v>
      </c>
    </row>
    <row r="43" spans="1:8" ht="47.25" x14ac:dyDescent="0.25">
      <c r="A43" s="4">
        <v>34</v>
      </c>
      <c r="B43" s="7" t="s">
        <v>90</v>
      </c>
      <c r="C43" s="7" t="s">
        <v>91</v>
      </c>
      <c r="D43" s="7" t="s">
        <v>92</v>
      </c>
      <c r="E43" s="22">
        <f>'[1]BG-ODT-34'!$D$91</f>
        <v>1600000</v>
      </c>
      <c r="F43" s="21">
        <f t="shared" si="0"/>
        <v>960000</v>
      </c>
      <c r="G43" s="21">
        <f t="shared" si="3"/>
        <v>640000</v>
      </c>
      <c r="H43" s="21">
        <f t="shared" si="4"/>
        <v>320000</v>
      </c>
    </row>
    <row r="44" spans="1:8" ht="63" x14ac:dyDescent="0.25">
      <c r="A44" s="4">
        <v>35</v>
      </c>
      <c r="B44" s="7" t="s">
        <v>93</v>
      </c>
      <c r="C44" s="7" t="s">
        <v>94</v>
      </c>
      <c r="D44" s="7" t="s">
        <v>95</v>
      </c>
      <c r="E44" s="22">
        <f>'[1]BG-ODT-35'!$D$91</f>
        <v>1500000</v>
      </c>
      <c r="F44" s="21">
        <f t="shared" si="0"/>
        <v>900000</v>
      </c>
      <c r="G44" s="21">
        <f t="shared" si="3"/>
        <v>600000</v>
      </c>
      <c r="H44" s="21">
        <f t="shared" si="4"/>
        <v>300000</v>
      </c>
    </row>
    <row r="45" spans="1:8" ht="47.25" x14ac:dyDescent="0.25">
      <c r="A45" s="4">
        <v>36</v>
      </c>
      <c r="B45" s="7" t="s">
        <v>96</v>
      </c>
      <c r="C45" s="7" t="s">
        <v>97</v>
      </c>
      <c r="D45" s="7" t="s">
        <v>98</v>
      </c>
      <c r="E45" s="22">
        <f>'[1]BG-ODT-36'!$D$91</f>
        <v>1500000</v>
      </c>
      <c r="F45" s="21">
        <f t="shared" si="0"/>
        <v>900000</v>
      </c>
      <c r="G45" s="21">
        <f t="shared" si="3"/>
        <v>600000</v>
      </c>
      <c r="H45" s="21">
        <f t="shared" si="4"/>
        <v>300000</v>
      </c>
    </row>
    <row r="46" spans="1:8" ht="78.75" x14ac:dyDescent="0.25">
      <c r="A46" s="4">
        <v>37</v>
      </c>
      <c r="B46" s="7" t="s">
        <v>99</v>
      </c>
      <c r="C46" s="7" t="s">
        <v>100</v>
      </c>
      <c r="D46" s="7" t="s">
        <v>101</v>
      </c>
      <c r="E46" s="22">
        <f>'[1]BG-ODT-37'!$D$91</f>
        <v>1500000</v>
      </c>
      <c r="F46" s="21">
        <f t="shared" si="0"/>
        <v>900000</v>
      </c>
      <c r="G46" s="21">
        <f t="shared" si="3"/>
        <v>600000</v>
      </c>
      <c r="H46" s="21">
        <f t="shared" si="4"/>
        <v>300000</v>
      </c>
    </row>
    <row r="47" spans="1:8" ht="31.5" x14ac:dyDescent="0.25">
      <c r="A47" s="4">
        <v>38</v>
      </c>
      <c r="B47" s="7" t="s">
        <v>102</v>
      </c>
      <c r="C47" s="7" t="s">
        <v>103</v>
      </c>
      <c r="D47" s="7" t="s">
        <v>104</v>
      </c>
      <c r="E47" s="22">
        <f>'[1]BG-ODT-38'!$D$91</f>
        <v>1100000</v>
      </c>
      <c r="F47" s="21">
        <f t="shared" si="0"/>
        <v>660000</v>
      </c>
      <c r="G47" s="21">
        <f t="shared" si="3"/>
        <v>440000</v>
      </c>
      <c r="H47" s="21">
        <f t="shared" si="4"/>
        <v>220000</v>
      </c>
    </row>
    <row r="48" spans="1:8" ht="31.5" x14ac:dyDescent="0.25">
      <c r="A48" s="4">
        <v>39</v>
      </c>
      <c r="B48" s="7" t="s">
        <v>105</v>
      </c>
      <c r="C48" s="7" t="s">
        <v>106</v>
      </c>
      <c r="D48" s="7" t="s">
        <v>107</v>
      </c>
      <c r="E48" s="22">
        <f>'[1]BG-ODT-39'!$D$91</f>
        <v>1200000</v>
      </c>
      <c r="F48" s="21">
        <f t="shared" si="0"/>
        <v>720000</v>
      </c>
      <c r="G48" s="21">
        <f t="shared" si="3"/>
        <v>480000</v>
      </c>
      <c r="H48" s="21">
        <f t="shared" si="4"/>
        <v>240000</v>
      </c>
    </row>
    <row r="49" spans="1:8" ht="31.5" x14ac:dyDescent="0.25">
      <c r="A49" s="4">
        <v>40</v>
      </c>
      <c r="B49" s="7" t="s">
        <v>108</v>
      </c>
      <c r="C49" s="7" t="s">
        <v>109</v>
      </c>
      <c r="D49" s="7" t="s">
        <v>110</v>
      </c>
      <c r="E49" s="22">
        <f>'[1]BG-ODT-40'!$D$91</f>
        <v>1700000</v>
      </c>
      <c r="F49" s="21">
        <f t="shared" si="0"/>
        <v>1020000</v>
      </c>
      <c r="G49" s="21">
        <f t="shared" si="3"/>
        <v>680000</v>
      </c>
      <c r="H49" s="21">
        <f t="shared" si="4"/>
        <v>340000</v>
      </c>
    </row>
    <row r="50" spans="1:8" ht="15.75" x14ac:dyDescent="0.25">
      <c r="A50" s="4">
        <v>41</v>
      </c>
      <c r="B50" s="7" t="s">
        <v>111</v>
      </c>
      <c r="C50" s="7"/>
      <c r="D50" s="7"/>
      <c r="E50" s="8"/>
      <c r="F50" s="21"/>
      <c r="G50" s="21"/>
      <c r="H50" s="21"/>
    </row>
    <row r="51" spans="1:8" ht="31.5" x14ac:dyDescent="0.25">
      <c r="A51" s="4" t="s">
        <v>131</v>
      </c>
      <c r="B51" s="7" t="s">
        <v>112</v>
      </c>
      <c r="C51" s="7"/>
      <c r="D51" s="7"/>
      <c r="E51" s="22">
        <f>'[1]BG-ODT-41'!$D$91</f>
        <v>4400000</v>
      </c>
      <c r="F51" s="21">
        <f t="shared" si="0"/>
        <v>2640000</v>
      </c>
      <c r="G51" s="21">
        <f t="shared" ref="G51:G52" si="5">E51*0.4</f>
        <v>1760000</v>
      </c>
      <c r="H51" s="21">
        <f t="shared" ref="H51:H52" si="6">E51*0.2</f>
        <v>880000</v>
      </c>
    </row>
    <row r="52" spans="1:8" ht="47.25" x14ac:dyDescent="0.25">
      <c r="A52" s="4" t="s">
        <v>132</v>
      </c>
      <c r="B52" s="7" t="s">
        <v>113</v>
      </c>
      <c r="C52" s="7"/>
      <c r="D52" s="7"/>
      <c r="E52" s="22">
        <f>'[1]BG-ODT-42'!$D$91</f>
        <v>2100000</v>
      </c>
      <c r="F52" s="21">
        <f t="shared" si="0"/>
        <v>1260000</v>
      </c>
      <c r="G52" s="21">
        <f t="shared" si="5"/>
        <v>840000</v>
      </c>
      <c r="H52" s="21">
        <f t="shared" si="6"/>
        <v>420000</v>
      </c>
    </row>
    <row r="53" spans="1:8" ht="15.75" x14ac:dyDescent="0.25">
      <c r="A53" s="51" t="s">
        <v>133</v>
      </c>
      <c r="B53" s="52"/>
      <c r="C53" s="52"/>
      <c r="D53" s="52"/>
      <c r="E53" s="52"/>
      <c r="F53" s="52"/>
      <c r="G53" s="52"/>
      <c r="H53" s="52"/>
    </row>
    <row r="54" spans="1:8" ht="15.75" x14ac:dyDescent="0.25">
      <c r="A54" s="53" t="s">
        <v>10</v>
      </c>
      <c r="B54" s="54"/>
      <c r="C54" s="54"/>
      <c r="D54" s="54"/>
      <c r="E54" s="55"/>
      <c r="F54" s="56"/>
      <c r="G54" s="56"/>
      <c r="H54" s="56"/>
    </row>
    <row r="55" spans="1:8" ht="15.75" x14ac:dyDescent="0.25">
      <c r="A55" s="4">
        <v>1</v>
      </c>
      <c r="B55" s="7" t="s">
        <v>130</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K955"/>
  <sheetViews>
    <sheetView view="pageBreakPreview" zoomScaleNormal="100" zoomScaleSheetLayoutView="100" workbookViewId="0">
      <selection activeCell="E7" sqref="E7:H7"/>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3" t="s">
        <v>163</v>
      </c>
      <c r="B2" s="43"/>
      <c r="C2" s="14"/>
      <c r="D2" s="14"/>
      <c r="E2" s="15"/>
      <c r="F2" s="15"/>
      <c r="G2" s="44" t="s">
        <v>134</v>
      </c>
      <c r="H2" s="44"/>
    </row>
    <row r="3" spans="1:8" ht="15.75" x14ac:dyDescent="0.25">
      <c r="A3" s="13"/>
      <c r="B3" s="14"/>
      <c r="C3" s="14"/>
      <c r="D3" s="14"/>
      <c r="E3" s="15"/>
      <c r="F3" s="15"/>
      <c r="G3" s="15"/>
      <c r="H3" s="15"/>
    </row>
    <row r="4" spans="1:8" ht="15.75" x14ac:dyDescent="0.25">
      <c r="A4" s="49" t="s">
        <v>172</v>
      </c>
      <c r="B4" s="49"/>
      <c r="C4" s="49"/>
      <c r="D4" s="49"/>
      <c r="E4" s="49"/>
      <c r="F4" s="49"/>
      <c r="G4" s="49"/>
      <c r="H4" s="49"/>
    </row>
    <row r="5" spans="1:8" ht="15.75" x14ac:dyDescent="0.25">
      <c r="A5" s="45" t="s">
        <v>129</v>
      </c>
      <c r="B5" s="45"/>
      <c r="C5" s="45"/>
      <c r="D5" s="45"/>
      <c r="E5" s="45"/>
      <c r="F5" s="45"/>
      <c r="G5" s="45"/>
      <c r="H5" s="45"/>
    </row>
    <row r="6" spans="1:8" ht="15.75" x14ac:dyDescent="0.25">
      <c r="A6" s="46" t="s">
        <v>7</v>
      </c>
      <c r="B6" s="46"/>
      <c r="C6" s="46"/>
      <c r="D6" s="46"/>
      <c r="E6" s="46"/>
      <c r="F6" s="46"/>
      <c r="G6" s="46"/>
      <c r="H6" s="46"/>
    </row>
    <row r="7" spans="1:8" ht="15.75" x14ac:dyDescent="0.25">
      <c r="A7" s="48" t="s">
        <v>3</v>
      </c>
      <c r="B7" s="48" t="s">
        <v>4</v>
      </c>
      <c r="C7" s="48" t="s">
        <v>5</v>
      </c>
      <c r="D7" s="48"/>
      <c r="E7" s="48" t="s">
        <v>173</v>
      </c>
      <c r="F7" s="48"/>
      <c r="G7" s="48"/>
      <c r="H7" s="48"/>
    </row>
    <row r="8" spans="1:8" ht="15.75" x14ac:dyDescent="0.25">
      <c r="A8" s="48"/>
      <c r="B8" s="48"/>
      <c r="C8" s="9" t="s">
        <v>8</v>
      </c>
      <c r="D8" s="9" t="s">
        <v>9</v>
      </c>
      <c r="E8" s="16" t="s">
        <v>6</v>
      </c>
      <c r="F8" s="16" t="s">
        <v>115</v>
      </c>
      <c r="G8" s="16" t="s">
        <v>116</v>
      </c>
      <c r="H8" s="16" t="s">
        <v>117</v>
      </c>
    </row>
    <row r="9" spans="1:8" ht="15.75" x14ac:dyDescent="0.25">
      <c r="A9" s="9">
        <v>1</v>
      </c>
      <c r="B9" s="37" t="s">
        <v>142</v>
      </c>
      <c r="C9" s="38"/>
      <c r="D9" s="38"/>
      <c r="E9" s="4"/>
      <c r="F9" s="4"/>
      <c r="G9" s="4"/>
      <c r="H9" s="4"/>
    </row>
    <row r="10" spans="1:8" ht="47.25" x14ac:dyDescent="0.25">
      <c r="A10" s="4" t="s">
        <v>165</v>
      </c>
      <c r="B10" s="38" t="s">
        <v>143</v>
      </c>
      <c r="C10" s="38" t="s">
        <v>144</v>
      </c>
      <c r="D10" s="38" t="s">
        <v>145</v>
      </c>
      <c r="E10" s="6">
        <f>'32.1. Đất ở tại nông thôn'!E10*0.7</f>
        <v>322000</v>
      </c>
      <c r="F10" s="6">
        <f>'32.1. Đất ở tại nông thôn'!F10*0.7</f>
        <v>193200</v>
      </c>
      <c r="G10" s="6"/>
      <c r="H10" s="6"/>
    </row>
    <row r="11" spans="1:8" ht="31.5" x14ac:dyDescent="0.25">
      <c r="A11" s="4" t="s">
        <v>166</v>
      </c>
      <c r="B11" s="38" t="s">
        <v>146</v>
      </c>
      <c r="C11" s="38" t="s">
        <v>147</v>
      </c>
      <c r="D11" s="38" t="s">
        <v>148</v>
      </c>
      <c r="E11" s="6">
        <f>'32.1. Đất ở tại nông thôn'!E11*0.7</f>
        <v>308000</v>
      </c>
      <c r="F11" s="6">
        <f>'32.1. Đất ở tại nông thôn'!F11*0.7</f>
        <v>184800</v>
      </c>
      <c r="G11" s="6"/>
      <c r="H11" s="6"/>
    </row>
    <row r="12" spans="1:8" ht="15.75" x14ac:dyDescent="0.25">
      <c r="A12" s="4">
        <v>2</v>
      </c>
      <c r="B12" s="39" t="s">
        <v>149</v>
      </c>
      <c r="C12" s="39" t="s">
        <v>150</v>
      </c>
      <c r="D12" s="39" t="s">
        <v>151</v>
      </c>
      <c r="E12" s="6">
        <f>'32.1. Đất ở tại nông thôn'!E12*0.7</f>
        <v>273000</v>
      </c>
      <c r="F12" s="6">
        <f>'32.1. Đất ở tại nông thôn'!F12*0.7</f>
        <v>163800</v>
      </c>
      <c r="G12" s="6">
        <f>'32.1. Đất ở tại nông thôn'!G12*0.7</f>
        <v>109200</v>
      </c>
      <c r="H12" s="6">
        <f>'32.1. Đất ở tại nông thôn'!H12*0.7</f>
        <v>54600</v>
      </c>
    </row>
    <row r="13" spans="1:8" ht="31.5" x14ac:dyDescent="0.25">
      <c r="A13" s="4">
        <f t="shared" ref="A13:A15" si="0">1+A12</f>
        <v>3</v>
      </c>
      <c r="B13" s="39" t="s">
        <v>152</v>
      </c>
      <c r="C13" s="39" t="s">
        <v>153</v>
      </c>
      <c r="D13" s="39" t="s">
        <v>154</v>
      </c>
      <c r="E13" s="6">
        <f>'32.1. Đất ở tại nông thôn'!E13*0.7</f>
        <v>273000</v>
      </c>
      <c r="F13" s="6">
        <f>'32.1. Đất ở tại nông thôn'!F13*0.7</f>
        <v>163800</v>
      </c>
      <c r="G13" s="6">
        <f>'32.1. Đất ở tại nông thôn'!G13*0.7</f>
        <v>109200</v>
      </c>
      <c r="H13" s="6">
        <f>'32.1. Đất ở tại nông thôn'!H13*0.7</f>
        <v>54600</v>
      </c>
    </row>
    <row r="14" spans="1:8" ht="31.5" x14ac:dyDescent="0.25">
      <c r="A14" s="4">
        <f t="shared" si="0"/>
        <v>4</v>
      </c>
      <c r="B14" s="39" t="s">
        <v>155</v>
      </c>
      <c r="C14" s="39" t="s">
        <v>156</v>
      </c>
      <c r="D14" s="39" t="s">
        <v>157</v>
      </c>
      <c r="E14" s="6">
        <f>'32.1. Đất ở tại nông thôn'!E14*0.7</f>
        <v>273000</v>
      </c>
      <c r="F14" s="6">
        <f>'32.1. Đất ở tại nông thôn'!F14*0.7</f>
        <v>163800</v>
      </c>
      <c r="G14" s="6">
        <f>'32.1. Đất ở tại nông thôn'!G14*0.7</f>
        <v>109200</v>
      </c>
      <c r="H14" s="6">
        <f>'32.1. Đất ở tại nông thôn'!H14*0.7</f>
        <v>54600</v>
      </c>
    </row>
    <row r="15" spans="1:8" ht="15.75" x14ac:dyDescent="0.25">
      <c r="A15" s="4">
        <f t="shared" si="0"/>
        <v>5</v>
      </c>
      <c r="B15" s="39" t="s">
        <v>158</v>
      </c>
      <c r="C15" s="39" t="s">
        <v>159</v>
      </c>
      <c r="D15" s="39" t="s">
        <v>160</v>
      </c>
      <c r="E15" s="6">
        <f>'32.1. Đất ở tại nông thôn'!E15*0.7</f>
        <v>294000</v>
      </c>
      <c r="F15" s="6">
        <f>'32.1. Đất ở tại nông thôn'!F15*0.7</f>
        <v>176400</v>
      </c>
      <c r="G15" s="6">
        <f>'32.1. Đất ở tại nông thôn'!G15*0.7</f>
        <v>117599.99999999999</v>
      </c>
      <c r="H15" s="6">
        <f>'32.1. Đất ở tại nông thôn'!H15*0.7</f>
        <v>58799.999999999993</v>
      </c>
    </row>
    <row r="16" spans="1:8" ht="15.75" x14ac:dyDescent="0.25">
      <c r="A16" s="47" t="s">
        <v>168</v>
      </c>
      <c r="B16" s="47"/>
      <c r="C16" s="47"/>
      <c r="D16" s="47"/>
      <c r="E16" s="47"/>
      <c r="F16" s="47"/>
      <c r="G16" s="47"/>
      <c r="H16" s="47"/>
    </row>
    <row r="17" spans="1:11" ht="15.75" x14ac:dyDescent="0.25">
      <c r="A17" s="41" t="s">
        <v>169</v>
      </c>
      <c r="B17" s="41"/>
      <c r="C17" s="41"/>
      <c r="D17" s="41"/>
      <c r="E17" s="42"/>
      <c r="F17" s="42"/>
      <c r="G17" s="42"/>
      <c r="H17" s="42"/>
    </row>
    <row r="18" spans="1:11" ht="31.5" x14ac:dyDescent="0.25">
      <c r="A18" s="4">
        <v>3</v>
      </c>
      <c r="B18" s="38" t="s">
        <v>167</v>
      </c>
      <c r="C18" s="36"/>
      <c r="D18" s="36"/>
      <c r="E18" s="6">
        <f>'32.1. Đất ở tại nông thôn'!E18*0.7</f>
        <v>117599.99999999999</v>
      </c>
      <c r="F18" s="6"/>
      <c r="G18" s="6"/>
      <c r="H18" s="6"/>
    </row>
    <row r="19" spans="1:11" ht="62.25" customHeight="1" x14ac:dyDescent="0.25">
      <c r="A19" s="14"/>
      <c r="B19" s="14"/>
      <c r="C19" s="14"/>
      <c r="D19" s="14"/>
      <c r="E19" s="15"/>
      <c r="F19" s="15"/>
      <c r="G19" s="15"/>
      <c r="H19" s="15"/>
    </row>
    <row r="20" spans="1:11" ht="62.25" customHeight="1" x14ac:dyDescent="0.25">
      <c r="A20" s="14"/>
      <c r="B20" s="14"/>
      <c r="C20" s="14"/>
      <c r="D20" s="14"/>
      <c r="E20" s="15"/>
      <c r="F20" s="15"/>
      <c r="G20" s="15"/>
      <c r="H20" s="15"/>
    </row>
    <row r="21" spans="1:11" ht="62.25" customHeight="1" x14ac:dyDescent="0.25">
      <c r="A21" s="14"/>
      <c r="B21" s="14"/>
      <c r="C21" s="14"/>
      <c r="D21" s="14"/>
      <c r="E21" s="15"/>
      <c r="F21" s="15"/>
      <c r="G21" s="15"/>
      <c r="H21" s="15"/>
    </row>
    <row r="22" spans="1:11" ht="62.25" customHeight="1" thickBot="1" x14ac:dyDescent="0.3">
      <c r="A22" s="14"/>
      <c r="B22" s="50"/>
      <c r="C22" s="50"/>
      <c r="D22" s="50"/>
      <c r="E22" s="15"/>
      <c r="F22" s="15"/>
      <c r="G22" s="15"/>
      <c r="H22" s="15"/>
      <c r="I22" s="14"/>
      <c r="J22" s="14"/>
      <c r="K22" s="14"/>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sheetData>
  <mergeCells count="12">
    <mergeCell ref="B22:D22"/>
    <mergeCell ref="A2:B2"/>
    <mergeCell ref="G2:H2"/>
    <mergeCell ref="A4:H4"/>
    <mergeCell ref="A5:H5"/>
    <mergeCell ref="A6:H6"/>
    <mergeCell ref="A7:A8"/>
    <mergeCell ref="B7:B8"/>
    <mergeCell ref="C7:D7"/>
    <mergeCell ref="E7:H7"/>
    <mergeCell ref="A16:H16"/>
    <mergeCell ref="A17:H17"/>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9"/>
  <sheetViews>
    <sheetView view="pageBreakPreview" zoomScaleNormal="100" zoomScaleSheetLayoutView="100" workbookViewId="0">
      <selection activeCell="E11" sqref="E11"/>
    </sheetView>
  </sheetViews>
  <sheetFormatPr defaultColWidth="9" defaultRowHeight="15.75" x14ac:dyDescent="0.25"/>
  <cols>
    <col min="1" max="1" width="5.5703125" style="11" customWidth="1"/>
    <col min="2" max="2" width="25.5703125" style="12" customWidth="1"/>
    <col min="3" max="5" width="20.7109375" style="11" customWidth="1"/>
    <col min="6" max="16384" width="9" style="11"/>
  </cols>
  <sheetData>
    <row r="1" spans="1:8" x14ac:dyDescent="0.25">
      <c r="A1" s="29"/>
      <c r="B1" s="10"/>
      <c r="C1" s="10"/>
      <c r="D1" s="10"/>
      <c r="E1" s="10"/>
    </row>
    <row r="2" spans="1:8" x14ac:dyDescent="0.25">
      <c r="A2" s="63" t="s">
        <v>163</v>
      </c>
      <c r="B2" s="63"/>
      <c r="C2" s="10"/>
      <c r="D2" s="10"/>
      <c r="E2" s="34" t="s">
        <v>139</v>
      </c>
    </row>
    <row r="3" spans="1:8" x14ac:dyDescent="0.25">
      <c r="A3" s="29"/>
      <c r="B3" s="10"/>
      <c r="C3" s="10"/>
      <c r="D3" s="10"/>
      <c r="E3" s="10"/>
    </row>
    <row r="4" spans="1:8" x14ac:dyDescent="0.25">
      <c r="A4" s="69" t="s">
        <v>174</v>
      </c>
      <c r="B4" s="69"/>
      <c r="C4" s="69"/>
      <c r="D4" s="69"/>
      <c r="E4" s="69"/>
    </row>
    <row r="5" spans="1:8" s="3" customFormat="1" ht="15.6" customHeight="1" x14ac:dyDescent="0.25">
      <c r="A5" s="45" t="s">
        <v>129</v>
      </c>
      <c r="B5" s="45"/>
      <c r="C5" s="45"/>
      <c r="D5" s="45"/>
      <c r="E5" s="45"/>
      <c r="F5" s="40"/>
      <c r="G5" s="40"/>
      <c r="H5" s="40"/>
    </row>
    <row r="6" spans="1:8" x14ac:dyDescent="0.25">
      <c r="A6" s="65" t="s">
        <v>140</v>
      </c>
      <c r="B6" s="65"/>
      <c r="C6" s="65"/>
      <c r="D6" s="65"/>
      <c r="E6" s="65"/>
    </row>
    <row r="7" spans="1:8" x14ac:dyDescent="0.25">
      <c r="A7" s="65" t="s">
        <v>118</v>
      </c>
      <c r="B7" s="65"/>
      <c r="C7" s="65"/>
      <c r="D7" s="65"/>
      <c r="E7" s="65"/>
    </row>
    <row r="8" spans="1:8" x14ac:dyDescent="0.25">
      <c r="A8" s="64" t="s">
        <v>123</v>
      </c>
      <c r="B8" s="64"/>
      <c r="C8" s="64"/>
      <c r="D8" s="64"/>
      <c r="E8" s="64"/>
    </row>
    <row r="9" spans="1:8" x14ac:dyDescent="0.25">
      <c r="A9" s="66" t="s">
        <v>119</v>
      </c>
      <c r="B9" s="66" t="s">
        <v>138</v>
      </c>
      <c r="C9" s="68" t="s">
        <v>137</v>
      </c>
      <c r="D9" s="68"/>
      <c r="E9" s="68"/>
    </row>
    <row r="10" spans="1:8" x14ac:dyDescent="0.25">
      <c r="A10" s="67"/>
      <c r="B10" s="67"/>
      <c r="C10" s="2" t="s">
        <v>6</v>
      </c>
      <c r="D10" s="2" t="s">
        <v>115</v>
      </c>
      <c r="E10" s="2" t="s">
        <v>116</v>
      </c>
    </row>
    <row r="11" spans="1:8" x14ac:dyDescent="0.25">
      <c r="A11" s="1">
        <f>MAX(A9)+1</f>
        <v>1</v>
      </c>
      <c r="B11" s="30" t="s">
        <v>161</v>
      </c>
      <c r="C11" s="31">
        <v>51000</v>
      </c>
      <c r="D11" s="31">
        <v>46000</v>
      </c>
      <c r="E11" s="31">
        <v>41000</v>
      </c>
    </row>
    <row r="12" spans="1:8" x14ac:dyDescent="0.25">
      <c r="A12" s="1">
        <f t="shared" ref="A12" si="0">MAX(A11)+1</f>
        <v>2</v>
      </c>
      <c r="B12" s="32" t="s">
        <v>162</v>
      </c>
      <c r="C12" s="31">
        <v>51000</v>
      </c>
      <c r="D12" s="31">
        <v>46000</v>
      </c>
      <c r="E12" s="31">
        <v>41000</v>
      </c>
    </row>
    <row r="13" spans="1:8" x14ac:dyDescent="0.25">
      <c r="A13" s="33"/>
      <c r="B13" s="33"/>
      <c r="C13" s="33"/>
      <c r="D13" s="33"/>
      <c r="E13" s="33"/>
    </row>
    <row r="14" spans="1:8" x14ac:dyDescent="0.25">
      <c r="A14" s="65" t="s">
        <v>141</v>
      </c>
      <c r="B14" s="65"/>
      <c r="C14" s="65"/>
      <c r="D14" s="65"/>
      <c r="E14" s="65"/>
    </row>
    <row r="15" spans="1:8" x14ac:dyDescent="0.25">
      <c r="A15" s="64" t="s">
        <v>123</v>
      </c>
      <c r="B15" s="64"/>
      <c r="C15" s="64"/>
      <c r="D15" s="64"/>
      <c r="E15" s="64"/>
    </row>
    <row r="16" spans="1:8" x14ac:dyDescent="0.25">
      <c r="A16" s="66" t="s">
        <v>119</v>
      </c>
      <c r="B16" s="66" t="s">
        <v>138</v>
      </c>
      <c r="C16" s="68" t="s">
        <v>137</v>
      </c>
      <c r="D16" s="68"/>
      <c r="E16" s="68"/>
    </row>
    <row r="17" spans="1:5" x14ac:dyDescent="0.25">
      <c r="A17" s="67"/>
      <c r="B17" s="67"/>
      <c r="C17" s="2" t="s">
        <v>6</v>
      </c>
      <c r="D17" s="2" t="s">
        <v>115</v>
      </c>
      <c r="E17" s="2" t="s">
        <v>116</v>
      </c>
    </row>
    <row r="18" spans="1:5" x14ac:dyDescent="0.25">
      <c r="A18" s="1">
        <f>MAX(A16)+1</f>
        <v>1</v>
      </c>
      <c r="B18" s="32" t="str">
        <f>B11</f>
        <v>Xã Hội Hoan cũ</v>
      </c>
      <c r="C18" s="31">
        <v>45000</v>
      </c>
      <c r="D18" s="31">
        <v>41000</v>
      </c>
      <c r="E18" s="31">
        <v>36000</v>
      </c>
    </row>
    <row r="19" spans="1:5" x14ac:dyDescent="0.25">
      <c r="A19" s="1">
        <f t="shared" ref="A19" si="1">MAX(A18)+1</f>
        <v>2</v>
      </c>
      <c r="B19" s="32" t="str">
        <f>B12</f>
        <v>Xã Gia Miễn cũ</v>
      </c>
      <c r="C19" s="31">
        <v>45000</v>
      </c>
      <c r="D19" s="31">
        <v>41000</v>
      </c>
      <c r="E19" s="31">
        <v>36000</v>
      </c>
    </row>
    <row r="20" spans="1:5" x14ac:dyDescent="0.25">
      <c r="A20" s="33"/>
      <c r="B20" s="33"/>
      <c r="C20" s="33"/>
      <c r="D20" s="33"/>
      <c r="E20" s="33"/>
    </row>
    <row r="21" spans="1:5" x14ac:dyDescent="0.25">
      <c r="A21" s="65" t="s">
        <v>120</v>
      </c>
      <c r="B21" s="65"/>
      <c r="C21" s="65"/>
      <c r="D21" s="65"/>
      <c r="E21" s="65"/>
    </row>
    <row r="22" spans="1:5" x14ac:dyDescent="0.25">
      <c r="A22" s="64" t="s">
        <v>123</v>
      </c>
      <c r="B22" s="64"/>
      <c r="C22" s="64"/>
      <c r="D22" s="64"/>
      <c r="E22" s="64"/>
    </row>
    <row r="23" spans="1:5" x14ac:dyDescent="0.25">
      <c r="A23" s="66" t="s">
        <v>119</v>
      </c>
      <c r="B23" s="66" t="s">
        <v>138</v>
      </c>
      <c r="C23" s="68" t="s">
        <v>137</v>
      </c>
      <c r="D23" s="68"/>
      <c r="E23" s="68"/>
    </row>
    <row r="24" spans="1:5" x14ac:dyDescent="0.25">
      <c r="A24" s="67"/>
      <c r="B24" s="67"/>
      <c r="C24" s="2" t="s">
        <v>6</v>
      </c>
      <c r="D24" s="2" t="s">
        <v>115</v>
      </c>
      <c r="E24" s="2" t="s">
        <v>116</v>
      </c>
    </row>
    <row r="25" spans="1:5" x14ac:dyDescent="0.25">
      <c r="A25" s="1">
        <f>MAX(A23)+1</f>
        <v>1</v>
      </c>
      <c r="B25" s="32" t="str">
        <f>B11</f>
        <v>Xã Hội Hoan cũ</v>
      </c>
      <c r="C25" s="31">
        <v>40000</v>
      </c>
      <c r="D25" s="31">
        <v>36000</v>
      </c>
      <c r="E25" s="31">
        <v>32000</v>
      </c>
    </row>
    <row r="26" spans="1:5" x14ac:dyDescent="0.25">
      <c r="A26" s="1">
        <f t="shared" ref="A26" si="2">MAX(A25)+1</f>
        <v>2</v>
      </c>
      <c r="B26" s="32" t="str">
        <f>B12</f>
        <v>Xã Gia Miễn cũ</v>
      </c>
      <c r="C26" s="31">
        <v>40000</v>
      </c>
      <c r="D26" s="31">
        <v>36000</v>
      </c>
      <c r="E26" s="31">
        <v>32000</v>
      </c>
    </row>
    <row r="27" spans="1:5" x14ac:dyDescent="0.25">
      <c r="A27" s="33"/>
      <c r="B27" s="33"/>
      <c r="C27" s="33"/>
      <c r="D27" s="33"/>
      <c r="E27" s="33"/>
    </row>
    <row r="28" spans="1:5" x14ac:dyDescent="0.25">
      <c r="A28" s="65" t="s">
        <v>121</v>
      </c>
      <c r="B28" s="65"/>
      <c r="C28" s="65"/>
      <c r="D28" s="65"/>
      <c r="E28" s="65"/>
    </row>
    <row r="29" spans="1:5" x14ac:dyDescent="0.25">
      <c r="A29" s="64" t="s">
        <v>123</v>
      </c>
      <c r="B29" s="64"/>
      <c r="C29" s="64"/>
      <c r="D29" s="64"/>
      <c r="E29" s="64"/>
    </row>
    <row r="30" spans="1:5" x14ac:dyDescent="0.25">
      <c r="A30" s="66" t="s">
        <v>119</v>
      </c>
      <c r="B30" s="66" t="s">
        <v>138</v>
      </c>
      <c r="C30" s="68" t="s">
        <v>137</v>
      </c>
      <c r="D30" s="68"/>
      <c r="E30" s="68"/>
    </row>
    <row r="31" spans="1:5" x14ac:dyDescent="0.25">
      <c r="A31" s="67"/>
      <c r="B31" s="67"/>
      <c r="C31" s="2" t="s">
        <v>6</v>
      </c>
      <c r="D31" s="2" t="s">
        <v>115</v>
      </c>
      <c r="E31" s="2" t="s">
        <v>116</v>
      </c>
    </row>
    <row r="32" spans="1:5" x14ac:dyDescent="0.25">
      <c r="A32" s="1">
        <f>MAX(A30)+1</f>
        <v>1</v>
      </c>
      <c r="B32" s="32" t="str">
        <f>B11</f>
        <v>Xã Hội Hoan cũ</v>
      </c>
      <c r="C32" s="31">
        <v>36000</v>
      </c>
      <c r="D32" s="31">
        <v>32000</v>
      </c>
      <c r="E32" s="31">
        <v>30000</v>
      </c>
    </row>
    <row r="33" spans="1:5" x14ac:dyDescent="0.25">
      <c r="A33" s="1">
        <f t="shared" ref="A33" si="3">MAX(A32)+1</f>
        <v>2</v>
      </c>
      <c r="B33" s="32" t="str">
        <f>B12</f>
        <v>Xã Gia Miễn cũ</v>
      </c>
      <c r="C33" s="31">
        <v>36000</v>
      </c>
      <c r="D33" s="31">
        <v>32000</v>
      </c>
      <c r="E33" s="31">
        <v>30000</v>
      </c>
    </row>
    <row r="34" spans="1:5" x14ac:dyDescent="0.25">
      <c r="A34" s="33"/>
      <c r="B34" s="33"/>
      <c r="C34" s="33"/>
      <c r="D34" s="33"/>
      <c r="E34" s="33"/>
    </row>
    <row r="35" spans="1:5" x14ac:dyDescent="0.25">
      <c r="A35" s="65" t="s">
        <v>122</v>
      </c>
      <c r="B35" s="65"/>
      <c r="C35" s="65"/>
      <c r="D35" s="65"/>
      <c r="E35" s="65"/>
    </row>
    <row r="36" spans="1:5" x14ac:dyDescent="0.25">
      <c r="A36" s="73" t="s">
        <v>123</v>
      </c>
      <c r="B36" s="73"/>
      <c r="C36" s="73"/>
      <c r="D36" s="73"/>
      <c r="E36" s="73"/>
    </row>
    <row r="37" spans="1:5" ht="31.5" x14ac:dyDescent="0.25">
      <c r="A37" s="2" t="s">
        <v>119</v>
      </c>
      <c r="B37" s="27" t="s">
        <v>138</v>
      </c>
      <c r="C37" s="68" t="s">
        <v>137</v>
      </c>
      <c r="D37" s="68"/>
      <c r="E37" s="68"/>
    </row>
    <row r="38" spans="1:5" x14ac:dyDescent="0.25">
      <c r="A38" s="1">
        <f>MAX(A37)+1</f>
        <v>1</v>
      </c>
      <c r="B38" s="32" t="str">
        <f>B11</f>
        <v>Xã Hội Hoan cũ</v>
      </c>
      <c r="C38" s="70">
        <v>6000</v>
      </c>
      <c r="D38" s="71"/>
      <c r="E38" s="72"/>
    </row>
    <row r="39" spans="1:5" x14ac:dyDescent="0.25">
      <c r="A39" s="1">
        <f t="shared" ref="A39" si="4">MAX(A38)+1</f>
        <v>2</v>
      </c>
      <c r="B39" s="32" t="str">
        <f>B12</f>
        <v>Xã Gia Miễn cũ</v>
      </c>
      <c r="C39" s="60">
        <v>6000</v>
      </c>
      <c r="D39" s="61"/>
      <c r="E39" s="62"/>
    </row>
  </sheetData>
  <mergeCells count="29">
    <mergeCell ref="A4:E4"/>
    <mergeCell ref="A23:A24"/>
    <mergeCell ref="B23:B24"/>
    <mergeCell ref="C23:E23"/>
    <mergeCell ref="C38:E38"/>
    <mergeCell ref="A35:E35"/>
    <mergeCell ref="A29:E29"/>
    <mergeCell ref="A36:E36"/>
    <mergeCell ref="C37:E37"/>
    <mergeCell ref="C30:E30"/>
    <mergeCell ref="A30:A31"/>
    <mergeCell ref="B30:B31"/>
    <mergeCell ref="A5:E5"/>
    <mergeCell ref="C39:E39"/>
    <mergeCell ref="A2:B2"/>
    <mergeCell ref="A8:E8"/>
    <mergeCell ref="A15:E15"/>
    <mergeCell ref="A22:E22"/>
    <mergeCell ref="A6:E6"/>
    <mergeCell ref="A7:E7"/>
    <mergeCell ref="A14:E14"/>
    <mergeCell ref="A21:E21"/>
    <mergeCell ref="A9:A10"/>
    <mergeCell ref="B9:B10"/>
    <mergeCell ref="C16:E16"/>
    <mergeCell ref="C9:E9"/>
    <mergeCell ref="A16:A17"/>
    <mergeCell ref="B16:B17"/>
    <mergeCell ref="A28:E28"/>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32.1. Đất ở tại nông thôn</vt:lpstr>
      <vt:lpstr>8.3. Đất TMDV tại đô thị</vt:lpstr>
      <vt:lpstr>32.2. Đất TMDV tại nông thôn</vt:lpstr>
      <vt:lpstr>8.5. Đất SXPNN tại đô thị</vt:lpstr>
      <vt:lpstr>32.3. Đất SXPNN tại nông thôn</vt:lpstr>
      <vt:lpstr>32.4. Đất NN</vt:lpstr>
      <vt:lpstr>'32.1. Đất ở tại nông thôn'!Print_Titles</vt:lpstr>
      <vt:lpstr>'32.2. Đất TMDV tại nông thôn'!Print_Titles</vt:lpstr>
      <vt:lpstr>'32.3. Đất SXPNN tại nông thôn'!Print_Titles</vt:lpstr>
      <vt:lpstr>'8.1. Đất ở tại đô thị '!Print_Titles</vt:lpstr>
      <vt:lpstr>'8.3. Đất TMDV tại đô thị'!Print_Titles</vt:lpstr>
      <vt:lpstr>'8.5. Đất SXPNN tại đô thị'!Print_Titles</vt:lpstr>
      <vt:lpstr>'32.1. Đất ở tại nông thôn'!Vùng_In</vt:lpstr>
      <vt:lpstr>'32.2. Đất TMDV tại nông thôn'!Vùng_In</vt:lpstr>
      <vt:lpstr>'32.3. Đất SXPNN tại nông thôn'!Vùng_In</vt:lpstr>
      <vt:lpstr>'32.4.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2025-08-31T08:52:35Z</dcterms:modified>
</cp:coreProperties>
</file>